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PD_PrF - Dispoziční úpravy 1.PP\1. Projektová dokumentace\Výkazy výměr\"/>
    </mc:Choice>
  </mc:AlternateContent>
  <xr:revisionPtr revIDLastSave="0" documentId="13_ncr:1_{11A5377C-AB68-4872-A486-55B503F78C20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.1.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D.1.1.1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D.1.1.1 Pol'!$A$1:$Y$656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653" i="12" l="1"/>
  <c r="BA651" i="12"/>
  <c r="BA647" i="12"/>
  <c r="BA225" i="12"/>
  <c r="BA209" i="12"/>
  <c r="BA204" i="12"/>
  <c r="BA200" i="12"/>
  <c r="BA175" i="12"/>
  <c r="BA152" i="12"/>
  <c r="BA97" i="12"/>
  <c r="BA93" i="12"/>
  <c r="BA83" i="12"/>
  <c r="BA81" i="12"/>
  <c r="BA19" i="12"/>
  <c r="G8" i="12"/>
  <c r="I53" i="1" s="1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M13" i="12" s="1"/>
  <c r="I13" i="12"/>
  <c r="K13" i="12"/>
  <c r="O13" i="12"/>
  <c r="O8" i="12" s="1"/>
  <c r="Q13" i="12"/>
  <c r="V13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7" i="12"/>
  <c r="M27" i="12" s="1"/>
  <c r="I27" i="12"/>
  <c r="K27" i="12"/>
  <c r="O27" i="12"/>
  <c r="Q27" i="12"/>
  <c r="V27" i="12"/>
  <c r="V29" i="12"/>
  <c r="G30" i="12"/>
  <c r="M30" i="12" s="1"/>
  <c r="I30" i="12"/>
  <c r="K30" i="12"/>
  <c r="O30" i="12"/>
  <c r="O29" i="12" s="1"/>
  <c r="Q30" i="12"/>
  <c r="Q29" i="12" s="1"/>
  <c r="V30" i="12"/>
  <c r="G40" i="12"/>
  <c r="M40" i="12" s="1"/>
  <c r="I40" i="12"/>
  <c r="I29" i="12" s="1"/>
  <c r="K40" i="12"/>
  <c r="O40" i="12"/>
  <c r="Q40" i="12"/>
  <c r="V40" i="12"/>
  <c r="G44" i="12"/>
  <c r="M44" i="12" s="1"/>
  <c r="I44" i="12"/>
  <c r="K44" i="12"/>
  <c r="K29" i="12" s="1"/>
  <c r="O44" i="12"/>
  <c r="Q44" i="12"/>
  <c r="V44" i="12"/>
  <c r="K45" i="12"/>
  <c r="G46" i="12"/>
  <c r="M46" i="12" s="1"/>
  <c r="I46" i="12"/>
  <c r="I45" i="12" s="1"/>
  <c r="K46" i="12"/>
  <c r="O46" i="12"/>
  <c r="O45" i="12" s="1"/>
  <c r="Q46" i="12"/>
  <c r="Q45" i="12" s="1"/>
  <c r="V46" i="12"/>
  <c r="G76" i="12"/>
  <c r="I76" i="12"/>
  <c r="K76" i="12"/>
  <c r="O76" i="12"/>
  <c r="Q76" i="12"/>
  <c r="V76" i="12"/>
  <c r="V45" i="12" s="1"/>
  <c r="G80" i="12"/>
  <c r="M80" i="12" s="1"/>
  <c r="I80" i="12"/>
  <c r="K80" i="12"/>
  <c r="O80" i="12"/>
  <c r="O79" i="12" s="1"/>
  <c r="Q80" i="12"/>
  <c r="V80" i="12"/>
  <c r="V79" i="12" s="1"/>
  <c r="G82" i="12"/>
  <c r="M82" i="12" s="1"/>
  <c r="I82" i="12"/>
  <c r="I79" i="12" s="1"/>
  <c r="K82" i="12"/>
  <c r="O82" i="12"/>
  <c r="Q82" i="12"/>
  <c r="V82" i="12"/>
  <c r="G84" i="12"/>
  <c r="M84" i="12" s="1"/>
  <c r="I84" i="12"/>
  <c r="K84" i="12"/>
  <c r="K79" i="12" s="1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O88" i="12"/>
  <c r="Q88" i="12"/>
  <c r="V88" i="12"/>
  <c r="G92" i="12"/>
  <c r="M92" i="12" s="1"/>
  <c r="I92" i="12"/>
  <c r="K92" i="12"/>
  <c r="O92" i="12"/>
  <c r="Q92" i="12"/>
  <c r="Q79" i="12" s="1"/>
  <c r="V92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V122" i="12" s="1"/>
  <c r="G133" i="12"/>
  <c r="M133" i="12" s="1"/>
  <c r="I133" i="12"/>
  <c r="K133" i="12"/>
  <c r="O133" i="12"/>
  <c r="Q133" i="12"/>
  <c r="Q122" i="12" s="1"/>
  <c r="V133" i="12"/>
  <c r="G142" i="12"/>
  <c r="M142" i="12" s="1"/>
  <c r="I142" i="12"/>
  <c r="K142" i="12"/>
  <c r="O142" i="12"/>
  <c r="O122" i="12" s="1"/>
  <c r="Q142" i="12"/>
  <c r="V142" i="12"/>
  <c r="G151" i="12"/>
  <c r="I151" i="12"/>
  <c r="I122" i="12" s="1"/>
  <c r="K151" i="12"/>
  <c r="M151" i="12"/>
  <c r="O151" i="12"/>
  <c r="Q151" i="12"/>
  <c r="V151" i="12"/>
  <c r="G164" i="12"/>
  <c r="M164" i="12" s="1"/>
  <c r="I164" i="12"/>
  <c r="K164" i="12"/>
  <c r="K122" i="12" s="1"/>
  <c r="O164" i="12"/>
  <c r="Q164" i="12"/>
  <c r="V164" i="12"/>
  <c r="I173" i="12"/>
  <c r="G174" i="12"/>
  <c r="G173" i="12" s="1"/>
  <c r="I58" i="1" s="1"/>
  <c r="I174" i="12"/>
  <c r="K174" i="12"/>
  <c r="K173" i="12" s="1"/>
  <c r="O174" i="12"/>
  <c r="O173" i="12" s="1"/>
  <c r="Q174" i="12"/>
  <c r="Q173" i="12" s="1"/>
  <c r="V174" i="12"/>
  <c r="V173" i="12" s="1"/>
  <c r="Q187" i="12"/>
  <c r="V187" i="12"/>
  <c r="G188" i="12"/>
  <c r="M188" i="12" s="1"/>
  <c r="I188" i="12"/>
  <c r="I187" i="12" s="1"/>
  <c r="K188" i="12"/>
  <c r="K187" i="12" s="1"/>
  <c r="O188" i="12"/>
  <c r="O187" i="12" s="1"/>
  <c r="Q188" i="12"/>
  <c r="V188" i="12"/>
  <c r="G190" i="12"/>
  <c r="M190" i="12" s="1"/>
  <c r="I190" i="12"/>
  <c r="K190" i="12"/>
  <c r="O190" i="12"/>
  <c r="Q190" i="12"/>
  <c r="V190" i="12"/>
  <c r="K192" i="12"/>
  <c r="G193" i="12"/>
  <c r="M193" i="12" s="1"/>
  <c r="M192" i="12" s="1"/>
  <c r="I193" i="12"/>
  <c r="I192" i="12" s="1"/>
  <c r="K193" i="12"/>
  <c r="O193" i="12"/>
  <c r="O192" i="12" s="1"/>
  <c r="Q193" i="12"/>
  <c r="Q192" i="12" s="1"/>
  <c r="V193" i="12"/>
  <c r="V192" i="12" s="1"/>
  <c r="I195" i="12"/>
  <c r="V195" i="12"/>
  <c r="G196" i="12"/>
  <c r="M196" i="12" s="1"/>
  <c r="M195" i="12" s="1"/>
  <c r="I196" i="12"/>
  <c r="K196" i="12"/>
  <c r="K195" i="12" s="1"/>
  <c r="O196" i="12"/>
  <c r="O195" i="12" s="1"/>
  <c r="Q196" i="12"/>
  <c r="Q195" i="12" s="1"/>
  <c r="V196" i="12"/>
  <c r="G199" i="12"/>
  <c r="I199" i="12"/>
  <c r="I198" i="12" s="1"/>
  <c r="K199" i="12"/>
  <c r="K198" i="12" s="1"/>
  <c r="O199" i="12"/>
  <c r="Q199" i="12"/>
  <c r="V199" i="12"/>
  <c r="G203" i="12"/>
  <c r="I203" i="12"/>
  <c r="K203" i="12"/>
  <c r="M203" i="12"/>
  <c r="O203" i="12"/>
  <c r="Q203" i="12"/>
  <c r="V203" i="12"/>
  <c r="V198" i="12" s="1"/>
  <c r="G208" i="12"/>
  <c r="M208" i="12" s="1"/>
  <c r="I208" i="12"/>
  <c r="K208" i="12"/>
  <c r="O208" i="12"/>
  <c r="Q208" i="12"/>
  <c r="V208" i="12"/>
  <c r="G211" i="12"/>
  <c r="M211" i="12" s="1"/>
  <c r="I211" i="12"/>
  <c r="K211" i="12"/>
  <c r="O211" i="12"/>
  <c r="O198" i="12" s="1"/>
  <c r="Q211" i="12"/>
  <c r="V211" i="12"/>
  <c r="G218" i="12"/>
  <c r="M218" i="12" s="1"/>
  <c r="I218" i="12"/>
  <c r="K218" i="12"/>
  <c r="O218" i="12"/>
  <c r="Q218" i="12"/>
  <c r="Q198" i="12" s="1"/>
  <c r="V218" i="12"/>
  <c r="G224" i="12"/>
  <c r="M224" i="12" s="1"/>
  <c r="I224" i="12"/>
  <c r="K224" i="12"/>
  <c r="O224" i="12"/>
  <c r="Q224" i="12"/>
  <c r="V224" i="12"/>
  <c r="G227" i="12"/>
  <c r="M227" i="12" s="1"/>
  <c r="I227" i="12"/>
  <c r="K227" i="12"/>
  <c r="O227" i="12"/>
  <c r="Q227" i="12"/>
  <c r="V227" i="12"/>
  <c r="G231" i="12"/>
  <c r="M231" i="12" s="1"/>
  <c r="I231" i="12"/>
  <c r="K231" i="12"/>
  <c r="O231" i="12"/>
  <c r="Q231" i="12"/>
  <c r="V231" i="12"/>
  <c r="G235" i="12"/>
  <c r="M235" i="12" s="1"/>
  <c r="I235" i="12"/>
  <c r="K235" i="12"/>
  <c r="O235" i="12"/>
  <c r="Q235" i="12"/>
  <c r="V235" i="12"/>
  <c r="G240" i="12"/>
  <c r="M240" i="12" s="1"/>
  <c r="I240" i="12"/>
  <c r="K240" i="12"/>
  <c r="O240" i="12"/>
  <c r="Q240" i="12"/>
  <c r="V240" i="12"/>
  <c r="G243" i="12"/>
  <c r="M243" i="12" s="1"/>
  <c r="I243" i="12"/>
  <c r="K243" i="12"/>
  <c r="O243" i="12"/>
  <c r="Q243" i="12"/>
  <c r="V243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O249" i="12"/>
  <c r="Q249" i="12"/>
  <c r="V249" i="12"/>
  <c r="G252" i="12"/>
  <c r="M252" i="12" s="1"/>
  <c r="I252" i="12"/>
  <c r="K252" i="12"/>
  <c r="O252" i="12"/>
  <c r="Q252" i="12"/>
  <c r="V252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Q260" i="12"/>
  <c r="V260" i="12"/>
  <c r="G270" i="12"/>
  <c r="M270" i="12" s="1"/>
  <c r="I270" i="12"/>
  <c r="K270" i="12"/>
  <c r="O270" i="12"/>
  <c r="Q270" i="12"/>
  <c r="V270" i="12"/>
  <c r="G273" i="12"/>
  <c r="M273" i="12" s="1"/>
  <c r="I273" i="12"/>
  <c r="I272" i="12" s="1"/>
  <c r="K273" i="12"/>
  <c r="K272" i="12" s="1"/>
  <c r="O273" i="12"/>
  <c r="Q273" i="12"/>
  <c r="V273" i="12"/>
  <c r="G274" i="12"/>
  <c r="M274" i="12" s="1"/>
  <c r="I274" i="12"/>
  <c r="K274" i="12"/>
  <c r="O274" i="12"/>
  <c r="Q274" i="12"/>
  <c r="Q272" i="12" s="1"/>
  <c r="V274" i="12"/>
  <c r="G275" i="12"/>
  <c r="M275" i="12" s="1"/>
  <c r="I275" i="12"/>
  <c r="K275" i="12"/>
  <c r="O275" i="12"/>
  <c r="Q275" i="12"/>
  <c r="V275" i="12"/>
  <c r="V272" i="12" s="1"/>
  <c r="G279" i="12"/>
  <c r="M279" i="12" s="1"/>
  <c r="I279" i="12"/>
  <c r="K279" i="12"/>
  <c r="O279" i="12"/>
  <c r="Q279" i="12"/>
  <c r="V279" i="12"/>
  <c r="G282" i="12"/>
  <c r="M282" i="12" s="1"/>
  <c r="I282" i="12"/>
  <c r="K282" i="12"/>
  <c r="O282" i="12"/>
  <c r="O272" i="12" s="1"/>
  <c r="Q282" i="12"/>
  <c r="V282" i="12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Q290" i="12"/>
  <c r="V290" i="12"/>
  <c r="G291" i="12"/>
  <c r="M291" i="12" s="1"/>
  <c r="M290" i="12" s="1"/>
  <c r="I291" i="12"/>
  <c r="I290" i="12" s="1"/>
  <c r="K291" i="12"/>
  <c r="K290" i="12" s="1"/>
  <c r="O291" i="12"/>
  <c r="O290" i="12" s="1"/>
  <c r="Q291" i="12"/>
  <c r="V291" i="12"/>
  <c r="G294" i="12"/>
  <c r="M294" i="12" s="1"/>
  <c r="I294" i="12"/>
  <c r="I293" i="12" s="1"/>
  <c r="K294" i="12"/>
  <c r="O294" i="12"/>
  <c r="Q294" i="12"/>
  <c r="V294" i="12"/>
  <c r="G298" i="12"/>
  <c r="M298" i="12" s="1"/>
  <c r="I298" i="12"/>
  <c r="K298" i="12"/>
  <c r="O298" i="12"/>
  <c r="Q298" i="12"/>
  <c r="V298" i="12"/>
  <c r="G300" i="12"/>
  <c r="M300" i="12" s="1"/>
  <c r="I300" i="12"/>
  <c r="K300" i="12"/>
  <c r="O300" i="12"/>
  <c r="Q300" i="12"/>
  <c r="V300" i="12"/>
  <c r="G305" i="12"/>
  <c r="I305" i="12"/>
  <c r="K305" i="12"/>
  <c r="M305" i="12"/>
  <c r="O305" i="12"/>
  <c r="Q305" i="12"/>
  <c r="V305" i="12"/>
  <c r="G309" i="12"/>
  <c r="M309" i="12" s="1"/>
  <c r="I309" i="12"/>
  <c r="K309" i="12"/>
  <c r="O309" i="12"/>
  <c r="Q309" i="12"/>
  <c r="V309" i="12"/>
  <c r="G312" i="12"/>
  <c r="M312" i="12" s="1"/>
  <c r="I312" i="12"/>
  <c r="K312" i="12"/>
  <c r="O312" i="12"/>
  <c r="Q312" i="12"/>
  <c r="V312" i="12"/>
  <c r="G315" i="12"/>
  <c r="M315" i="12" s="1"/>
  <c r="I315" i="12"/>
  <c r="K315" i="12"/>
  <c r="O315" i="12"/>
  <c r="Q315" i="12"/>
  <c r="V315" i="12"/>
  <c r="G317" i="12"/>
  <c r="M317" i="12" s="1"/>
  <c r="I317" i="12"/>
  <c r="K317" i="12"/>
  <c r="O317" i="12"/>
  <c r="Q317" i="12"/>
  <c r="V317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I66" i="1" s="1"/>
  <c r="G324" i="12"/>
  <c r="M324" i="12" s="1"/>
  <c r="I324" i="12"/>
  <c r="K324" i="12"/>
  <c r="O324" i="12"/>
  <c r="Q324" i="12"/>
  <c r="V324" i="12"/>
  <c r="G342" i="12"/>
  <c r="M342" i="12" s="1"/>
  <c r="I342" i="12"/>
  <c r="K342" i="12"/>
  <c r="O342" i="12"/>
  <c r="Q342" i="12"/>
  <c r="V342" i="12"/>
  <c r="G360" i="12"/>
  <c r="M360" i="12" s="1"/>
  <c r="I360" i="12"/>
  <c r="K360" i="12"/>
  <c r="O360" i="12"/>
  <c r="Q360" i="12"/>
  <c r="V360" i="12"/>
  <c r="G373" i="12"/>
  <c r="M373" i="12" s="1"/>
  <c r="I373" i="12"/>
  <c r="K373" i="12"/>
  <c r="O373" i="12"/>
  <c r="Q373" i="12"/>
  <c r="V373" i="12"/>
  <c r="G382" i="12"/>
  <c r="M382" i="12" s="1"/>
  <c r="I382" i="12"/>
  <c r="K382" i="12"/>
  <c r="K323" i="12" s="1"/>
  <c r="O382" i="12"/>
  <c r="Q382" i="12"/>
  <c r="V382" i="12"/>
  <c r="G384" i="12"/>
  <c r="I67" i="1" s="1"/>
  <c r="K384" i="12"/>
  <c r="O384" i="12"/>
  <c r="Q384" i="12"/>
  <c r="V384" i="12"/>
  <c r="G385" i="12"/>
  <c r="M385" i="12" s="1"/>
  <c r="M384" i="12" s="1"/>
  <c r="I385" i="12"/>
  <c r="I384" i="12" s="1"/>
  <c r="K385" i="12"/>
  <c r="O385" i="12"/>
  <c r="Q385" i="12"/>
  <c r="V385" i="12"/>
  <c r="O386" i="12"/>
  <c r="V386" i="12"/>
  <c r="G387" i="12"/>
  <c r="M387" i="12" s="1"/>
  <c r="I387" i="12"/>
  <c r="K387" i="12"/>
  <c r="O387" i="12"/>
  <c r="Q387" i="12"/>
  <c r="Q386" i="12" s="1"/>
  <c r="V387" i="12"/>
  <c r="G388" i="12"/>
  <c r="M388" i="12" s="1"/>
  <c r="I388" i="12"/>
  <c r="K388" i="12"/>
  <c r="K386" i="12" s="1"/>
  <c r="O388" i="12"/>
  <c r="Q388" i="12"/>
  <c r="V388" i="12"/>
  <c r="G389" i="12"/>
  <c r="M389" i="12" s="1"/>
  <c r="I389" i="12"/>
  <c r="K389" i="12"/>
  <c r="O389" i="12"/>
  <c r="Q389" i="12"/>
  <c r="V389" i="12"/>
  <c r="G391" i="12"/>
  <c r="M391" i="12" s="1"/>
  <c r="I391" i="12"/>
  <c r="K391" i="12"/>
  <c r="O391" i="12"/>
  <c r="Q391" i="12"/>
  <c r="V391" i="12"/>
  <c r="G392" i="12"/>
  <c r="M392" i="12" s="1"/>
  <c r="I392" i="12"/>
  <c r="I386" i="12" s="1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K395" i="12"/>
  <c r="O395" i="12"/>
  <c r="Q395" i="12"/>
  <c r="V395" i="12"/>
  <c r="G396" i="12"/>
  <c r="G395" i="12" s="1"/>
  <c r="I69" i="1" s="1"/>
  <c r="I396" i="12"/>
  <c r="I395" i="12" s="1"/>
  <c r="K396" i="12"/>
  <c r="O396" i="12"/>
  <c r="Q396" i="12"/>
  <c r="V396" i="12"/>
  <c r="G397" i="12"/>
  <c r="I70" i="1" s="1"/>
  <c r="K397" i="12"/>
  <c r="O397" i="12"/>
  <c r="V397" i="12"/>
  <c r="G398" i="12"/>
  <c r="M398" i="12" s="1"/>
  <c r="M397" i="12" s="1"/>
  <c r="I398" i="12"/>
  <c r="I397" i="12" s="1"/>
  <c r="K398" i="12"/>
  <c r="O398" i="12"/>
  <c r="Q398" i="12"/>
  <c r="Q397" i="12" s="1"/>
  <c r="V398" i="12"/>
  <c r="G399" i="12"/>
  <c r="I71" i="1" s="1"/>
  <c r="I399" i="12"/>
  <c r="O399" i="12"/>
  <c r="V399" i="12"/>
  <c r="G400" i="12"/>
  <c r="M400" i="12" s="1"/>
  <c r="I400" i="12"/>
  <c r="K400" i="12"/>
  <c r="O400" i="12"/>
  <c r="Q400" i="12"/>
  <c r="V400" i="12"/>
  <c r="G414" i="12"/>
  <c r="M414" i="12" s="1"/>
  <c r="I414" i="12"/>
  <c r="K414" i="12"/>
  <c r="K399" i="12" s="1"/>
  <c r="O414" i="12"/>
  <c r="Q414" i="12"/>
  <c r="V414" i="12"/>
  <c r="G428" i="12"/>
  <c r="M428" i="12" s="1"/>
  <c r="I428" i="12"/>
  <c r="K428" i="12"/>
  <c r="O428" i="12"/>
  <c r="Q428" i="12"/>
  <c r="V428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I433" i="12"/>
  <c r="K433" i="12"/>
  <c r="M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M435" i="12" s="1"/>
  <c r="I435" i="12"/>
  <c r="K435" i="12"/>
  <c r="O435" i="12"/>
  <c r="Q435" i="12"/>
  <c r="V435" i="12"/>
  <c r="G436" i="12"/>
  <c r="I436" i="12"/>
  <c r="K436" i="12"/>
  <c r="M436" i="12"/>
  <c r="O436" i="12"/>
  <c r="Q436" i="12"/>
  <c r="V436" i="12"/>
  <c r="G437" i="12"/>
  <c r="M437" i="12" s="1"/>
  <c r="I437" i="12"/>
  <c r="K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M440" i="12" s="1"/>
  <c r="I440" i="12"/>
  <c r="K440" i="12"/>
  <c r="O440" i="12"/>
  <c r="Q440" i="12"/>
  <c r="V440" i="12"/>
  <c r="G441" i="12"/>
  <c r="M441" i="12" s="1"/>
  <c r="I441" i="12"/>
  <c r="K441" i="12"/>
  <c r="O441" i="12"/>
  <c r="Q441" i="12"/>
  <c r="V441" i="12"/>
  <c r="G443" i="12"/>
  <c r="I73" i="1" s="1"/>
  <c r="G444" i="12"/>
  <c r="M444" i="12" s="1"/>
  <c r="I444" i="12"/>
  <c r="K444" i="12"/>
  <c r="O444" i="12"/>
  <c r="Q444" i="12"/>
  <c r="V444" i="12"/>
  <c r="G446" i="12"/>
  <c r="M446" i="12" s="1"/>
  <c r="I446" i="12"/>
  <c r="K446" i="12"/>
  <c r="O446" i="12"/>
  <c r="Q446" i="12"/>
  <c r="V446" i="12"/>
  <c r="V443" i="12" s="1"/>
  <c r="G447" i="12"/>
  <c r="M447" i="12" s="1"/>
  <c r="I447" i="12"/>
  <c r="K447" i="12"/>
  <c r="O447" i="12"/>
  <c r="Q447" i="12"/>
  <c r="V447" i="12"/>
  <c r="G449" i="12"/>
  <c r="I449" i="12"/>
  <c r="K449" i="12"/>
  <c r="M449" i="12"/>
  <c r="O449" i="12"/>
  <c r="Q449" i="12"/>
  <c r="V449" i="12"/>
  <c r="G451" i="12"/>
  <c r="M451" i="12" s="1"/>
  <c r="I451" i="12"/>
  <c r="K451" i="12"/>
  <c r="O451" i="12"/>
  <c r="Q451" i="12"/>
  <c r="V451" i="12"/>
  <c r="G452" i="12"/>
  <c r="M452" i="12" s="1"/>
  <c r="I452" i="12"/>
  <c r="K452" i="12"/>
  <c r="K443" i="12" s="1"/>
  <c r="O452" i="12"/>
  <c r="Q452" i="12"/>
  <c r="V452" i="12"/>
  <c r="G453" i="12"/>
  <c r="M453" i="12" s="1"/>
  <c r="I453" i="12"/>
  <c r="K453" i="12"/>
  <c r="O453" i="12"/>
  <c r="Q453" i="12"/>
  <c r="V453" i="12"/>
  <c r="G455" i="12"/>
  <c r="M455" i="12" s="1"/>
  <c r="I455" i="12"/>
  <c r="K455" i="12"/>
  <c r="O455" i="12"/>
  <c r="Q455" i="12"/>
  <c r="V455" i="12"/>
  <c r="G457" i="12"/>
  <c r="M457" i="12" s="1"/>
  <c r="I457" i="12"/>
  <c r="K457" i="12"/>
  <c r="O457" i="12"/>
  <c r="Q457" i="12"/>
  <c r="V457" i="12"/>
  <c r="G459" i="12"/>
  <c r="M459" i="12" s="1"/>
  <c r="I459" i="12"/>
  <c r="K459" i="12"/>
  <c r="O459" i="12"/>
  <c r="Q459" i="12"/>
  <c r="V459" i="12"/>
  <c r="G463" i="12"/>
  <c r="M463" i="12" s="1"/>
  <c r="I463" i="12"/>
  <c r="K463" i="12"/>
  <c r="O463" i="12"/>
  <c r="Q463" i="12"/>
  <c r="V463" i="12"/>
  <c r="G465" i="12"/>
  <c r="M465" i="12" s="1"/>
  <c r="I465" i="12"/>
  <c r="K465" i="12"/>
  <c r="O465" i="12"/>
  <c r="Q465" i="12"/>
  <c r="V465" i="12"/>
  <c r="G473" i="12"/>
  <c r="M473" i="12" s="1"/>
  <c r="I473" i="12"/>
  <c r="K473" i="12"/>
  <c r="O473" i="12"/>
  <c r="Q473" i="12"/>
  <c r="V473" i="12"/>
  <c r="G477" i="12"/>
  <c r="I477" i="12"/>
  <c r="K477" i="12"/>
  <c r="M477" i="12"/>
  <c r="O477" i="12"/>
  <c r="Q477" i="12"/>
  <c r="V477" i="12"/>
  <c r="G480" i="12"/>
  <c r="M480" i="12" s="1"/>
  <c r="I480" i="12"/>
  <c r="K480" i="12"/>
  <c r="O480" i="12"/>
  <c r="O454" i="12" s="1"/>
  <c r="Q480" i="12"/>
  <c r="V480" i="12"/>
  <c r="G483" i="12"/>
  <c r="I483" i="12"/>
  <c r="K483" i="12"/>
  <c r="M483" i="12"/>
  <c r="O483" i="12"/>
  <c r="Q483" i="12"/>
  <c r="V483" i="12"/>
  <c r="G495" i="12"/>
  <c r="M495" i="12" s="1"/>
  <c r="I495" i="12"/>
  <c r="K495" i="12"/>
  <c r="O495" i="12"/>
  <c r="Q495" i="12"/>
  <c r="V495" i="12"/>
  <c r="G504" i="12"/>
  <c r="M504" i="12" s="1"/>
  <c r="I504" i="12"/>
  <c r="K504" i="12"/>
  <c r="O504" i="12"/>
  <c r="Q504" i="12"/>
  <c r="V504" i="12"/>
  <c r="G517" i="12"/>
  <c r="M517" i="12" s="1"/>
  <c r="I517" i="12"/>
  <c r="K517" i="12"/>
  <c r="O517" i="12"/>
  <c r="Q517" i="12"/>
  <c r="V517" i="12"/>
  <c r="G529" i="12"/>
  <c r="M529" i="12" s="1"/>
  <c r="I529" i="12"/>
  <c r="K529" i="12"/>
  <c r="O529" i="12"/>
  <c r="Q529" i="12"/>
  <c r="V529" i="12"/>
  <c r="G541" i="12"/>
  <c r="M541" i="12" s="1"/>
  <c r="I541" i="12"/>
  <c r="K541" i="12"/>
  <c r="O541" i="12"/>
  <c r="Q541" i="12"/>
  <c r="V541" i="12"/>
  <c r="G553" i="12"/>
  <c r="M553" i="12" s="1"/>
  <c r="I553" i="12"/>
  <c r="K553" i="12"/>
  <c r="O553" i="12"/>
  <c r="Q553" i="12"/>
  <c r="V553" i="12"/>
  <c r="G566" i="12"/>
  <c r="M566" i="12" s="1"/>
  <c r="I566" i="12"/>
  <c r="K566" i="12"/>
  <c r="O566" i="12"/>
  <c r="Q566" i="12"/>
  <c r="V566" i="12"/>
  <c r="G574" i="12"/>
  <c r="M574" i="12" s="1"/>
  <c r="I574" i="12"/>
  <c r="I482" i="12" s="1"/>
  <c r="K574" i="12"/>
  <c r="O574" i="12"/>
  <c r="Q574" i="12"/>
  <c r="V574" i="12"/>
  <c r="G577" i="12"/>
  <c r="M577" i="12" s="1"/>
  <c r="I577" i="12"/>
  <c r="K577" i="12"/>
  <c r="O577" i="12"/>
  <c r="Q577" i="12"/>
  <c r="V577" i="12"/>
  <c r="G580" i="12"/>
  <c r="M580" i="12" s="1"/>
  <c r="I580" i="12"/>
  <c r="K580" i="12"/>
  <c r="O580" i="12"/>
  <c r="Q580" i="12"/>
  <c r="V580" i="12"/>
  <c r="G581" i="12"/>
  <c r="M581" i="12" s="1"/>
  <c r="I581" i="12"/>
  <c r="K581" i="12"/>
  <c r="O581" i="12"/>
  <c r="Q581" i="12"/>
  <c r="V581" i="12"/>
  <c r="G582" i="12"/>
  <c r="M582" i="12" s="1"/>
  <c r="I582" i="12"/>
  <c r="K582" i="12"/>
  <c r="O582" i="12"/>
  <c r="Q582" i="12"/>
  <c r="V582" i="12"/>
  <c r="G584" i="12"/>
  <c r="G576" i="12" s="1"/>
  <c r="I76" i="1" s="1"/>
  <c r="I584" i="12"/>
  <c r="K584" i="12"/>
  <c r="O584" i="12"/>
  <c r="Q584" i="12"/>
  <c r="V584" i="12"/>
  <c r="G586" i="12"/>
  <c r="M586" i="12" s="1"/>
  <c r="I586" i="12"/>
  <c r="K586" i="12"/>
  <c r="O586" i="12"/>
  <c r="Q586" i="12"/>
  <c r="V586" i="12"/>
  <c r="G591" i="12"/>
  <c r="M591" i="12" s="1"/>
  <c r="I591" i="12"/>
  <c r="K591" i="12"/>
  <c r="O591" i="12"/>
  <c r="Q591" i="12"/>
  <c r="V591" i="12"/>
  <c r="G594" i="12"/>
  <c r="I594" i="12"/>
  <c r="K594" i="12"/>
  <c r="M594" i="12"/>
  <c r="O594" i="12"/>
  <c r="Q594" i="12"/>
  <c r="V594" i="12"/>
  <c r="G596" i="12"/>
  <c r="M596" i="12" s="1"/>
  <c r="I596" i="12"/>
  <c r="K596" i="12"/>
  <c r="O596" i="12"/>
  <c r="Q596" i="12"/>
  <c r="V596" i="12"/>
  <c r="G598" i="12"/>
  <c r="M598" i="12" s="1"/>
  <c r="I598" i="12"/>
  <c r="K598" i="12"/>
  <c r="O598" i="12"/>
  <c r="Q598" i="12"/>
  <c r="V598" i="12"/>
  <c r="G599" i="12"/>
  <c r="I77" i="1" s="1"/>
  <c r="I599" i="12"/>
  <c r="G600" i="12"/>
  <c r="M600" i="12" s="1"/>
  <c r="I600" i="12"/>
  <c r="K600" i="12"/>
  <c r="K599" i="12" s="1"/>
  <c r="O600" i="12"/>
  <c r="Q600" i="12"/>
  <c r="Q599" i="12" s="1"/>
  <c r="V600" i="12"/>
  <c r="V599" i="12" s="1"/>
  <c r="G602" i="12"/>
  <c r="M602" i="12" s="1"/>
  <c r="I602" i="12"/>
  <c r="K602" i="12"/>
  <c r="O602" i="12"/>
  <c r="O599" i="12" s="1"/>
  <c r="Q602" i="12"/>
  <c r="V602" i="12"/>
  <c r="G637" i="12"/>
  <c r="I78" i="1" s="1"/>
  <c r="I637" i="12"/>
  <c r="O637" i="12"/>
  <c r="G638" i="12"/>
  <c r="M638" i="12" s="1"/>
  <c r="M637" i="12" s="1"/>
  <c r="I638" i="12"/>
  <c r="K638" i="12"/>
  <c r="K637" i="12" s="1"/>
  <c r="O638" i="12"/>
  <c r="Q638" i="12"/>
  <c r="Q637" i="12" s="1"/>
  <c r="V638" i="12"/>
  <c r="V637" i="12" s="1"/>
  <c r="K639" i="12"/>
  <c r="Q639" i="12"/>
  <c r="G640" i="12"/>
  <c r="G639" i="12" s="1"/>
  <c r="I79" i="1" s="1"/>
  <c r="I640" i="12"/>
  <c r="I639" i="12" s="1"/>
  <c r="K640" i="12"/>
  <c r="O640" i="12"/>
  <c r="O639" i="12" s="1"/>
  <c r="Q640" i="12"/>
  <c r="V640" i="12"/>
  <c r="V639" i="12" s="1"/>
  <c r="G641" i="12"/>
  <c r="I80" i="1" s="1"/>
  <c r="V641" i="12"/>
  <c r="G642" i="12"/>
  <c r="M642" i="12" s="1"/>
  <c r="M641" i="12" s="1"/>
  <c r="I642" i="12"/>
  <c r="I641" i="12" s="1"/>
  <c r="K642" i="12"/>
  <c r="K641" i="12" s="1"/>
  <c r="O642" i="12"/>
  <c r="O641" i="12" s="1"/>
  <c r="Q642" i="12"/>
  <c r="Q641" i="12" s="1"/>
  <c r="V642" i="12"/>
  <c r="O643" i="12"/>
  <c r="G644" i="12"/>
  <c r="M644" i="12" s="1"/>
  <c r="I644" i="12"/>
  <c r="K644" i="12"/>
  <c r="K643" i="12" s="1"/>
  <c r="O644" i="12"/>
  <c r="Q644" i="12"/>
  <c r="V644" i="12"/>
  <c r="G646" i="12"/>
  <c r="M646" i="12" s="1"/>
  <c r="I646" i="12"/>
  <c r="I643" i="12" s="1"/>
  <c r="K646" i="12"/>
  <c r="O646" i="12"/>
  <c r="Q646" i="12"/>
  <c r="Q643" i="12" s="1"/>
  <c r="V646" i="12"/>
  <c r="G648" i="12"/>
  <c r="M648" i="12" s="1"/>
  <c r="I648" i="12"/>
  <c r="K648" i="12"/>
  <c r="O648" i="12"/>
  <c r="Q648" i="12"/>
  <c r="V648" i="12"/>
  <c r="V643" i="12" s="1"/>
  <c r="G650" i="12"/>
  <c r="M650" i="12" s="1"/>
  <c r="I650" i="12"/>
  <c r="K650" i="12"/>
  <c r="O650" i="12"/>
  <c r="Q650" i="12"/>
  <c r="V650" i="12"/>
  <c r="G652" i="12"/>
  <c r="I652" i="12"/>
  <c r="K652" i="12"/>
  <c r="M652" i="12"/>
  <c r="O652" i="12"/>
  <c r="Q652" i="12"/>
  <c r="V652" i="12"/>
  <c r="AE655" i="12"/>
  <c r="F42" i="1" s="1"/>
  <c r="I20" i="1"/>
  <c r="H40" i="1"/>
  <c r="J28" i="1"/>
  <c r="J26" i="1"/>
  <c r="G38" i="1"/>
  <c r="F38" i="1"/>
  <c r="J23" i="1"/>
  <c r="J24" i="1"/>
  <c r="J25" i="1"/>
  <c r="J27" i="1"/>
  <c r="E24" i="1"/>
  <c r="E26" i="1"/>
  <c r="I18" i="1" l="1"/>
  <c r="M643" i="12"/>
  <c r="M599" i="12"/>
  <c r="Q576" i="12"/>
  <c r="I576" i="12"/>
  <c r="V576" i="12"/>
  <c r="K576" i="12"/>
  <c r="O576" i="12"/>
  <c r="K482" i="12"/>
  <c r="O482" i="12"/>
  <c r="V482" i="12"/>
  <c r="Q482" i="12"/>
  <c r="V454" i="12"/>
  <c r="Q454" i="12"/>
  <c r="K454" i="12"/>
  <c r="I454" i="12"/>
  <c r="Q443" i="12"/>
  <c r="O443" i="12"/>
  <c r="I443" i="12"/>
  <c r="M443" i="12"/>
  <c r="Q430" i="12"/>
  <c r="V430" i="12"/>
  <c r="G430" i="12"/>
  <c r="I72" i="1" s="1"/>
  <c r="O430" i="12"/>
  <c r="I430" i="12"/>
  <c r="K430" i="12"/>
  <c r="Q399" i="12"/>
  <c r="M396" i="12"/>
  <c r="M395" i="12" s="1"/>
  <c r="V323" i="12"/>
  <c r="Q323" i="12"/>
  <c r="O323" i="12"/>
  <c r="I323" i="12"/>
  <c r="V293" i="12"/>
  <c r="O293" i="12"/>
  <c r="K293" i="12"/>
  <c r="Q293" i="12"/>
  <c r="G290" i="12"/>
  <c r="I64" i="1" s="1"/>
  <c r="G198" i="12"/>
  <c r="I62" i="1" s="1"/>
  <c r="M199" i="12"/>
  <c r="G195" i="12"/>
  <c r="I61" i="1" s="1"/>
  <c r="G192" i="12"/>
  <c r="I60" i="1" s="1"/>
  <c r="M187" i="12"/>
  <c r="G187" i="12"/>
  <c r="I59" i="1" s="1"/>
  <c r="M122" i="12"/>
  <c r="G79" i="12"/>
  <c r="I56" i="1" s="1"/>
  <c r="G45" i="12"/>
  <c r="I55" i="1" s="1"/>
  <c r="G29" i="12"/>
  <c r="I54" i="1" s="1"/>
  <c r="AF655" i="12"/>
  <c r="G42" i="1" s="1"/>
  <c r="H42" i="1" s="1"/>
  <c r="I42" i="1" s="1"/>
  <c r="F39" i="1"/>
  <c r="F43" i="1" s="1"/>
  <c r="G23" i="1" s="1"/>
  <c r="F41" i="1"/>
  <c r="M8" i="12"/>
  <c r="M454" i="12"/>
  <c r="M272" i="12"/>
  <c r="M430" i="12"/>
  <c r="M293" i="12"/>
  <c r="M482" i="12"/>
  <c r="M198" i="12"/>
  <c r="M29" i="12"/>
  <c r="M386" i="12"/>
  <c r="M323" i="12"/>
  <c r="M399" i="12"/>
  <c r="G482" i="12"/>
  <c r="I75" i="1" s="1"/>
  <c r="M174" i="12"/>
  <c r="M173" i="12" s="1"/>
  <c r="M88" i="12"/>
  <c r="M79" i="12" s="1"/>
  <c r="M640" i="12"/>
  <c r="M639" i="12" s="1"/>
  <c r="M584" i="12"/>
  <c r="M576" i="12" s="1"/>
  <c r="G454" i="12"/>
  <c r="I74" i="1" s="1"/>
  <c r="G386" i="12"/>
  <c r="I68" i="1" s="1"/>
  <c r="G122" i="12"/>
  <c r="I57" i="1" s="1"/>
  <c r="G643" i="12"/>
  <c r="I81" i="1" s="1"/>
  <c r="I19" i="1" s="1"/>
  <c r="G293" i="12"/>
  <c r="I65" i="1" s="1"/>
  <c r="G272" i="12"/>
  <c r="I63" i="1" s="1"/>
  <c r="M76" i="12"/>
  <c r="M45" i="12" s="1"/>
  <c r="I17" i="1" l="1"/>
  <c r="I82" i="1"/>
  <c r="J74" i="1" s="1"/>
  <c r="I16" i="1"/>
  <c r="I21" i="1" s="1"/>
  <c r="G655" i="12"/>
  <c r="J81" i="1"/>
  <c r="J71" i="1"/>
  <c r="J60" i="1"/>
  <c r="J53" i="1"/>
  <c r="J73" i="1"/>
  <c r="J63" i="1"/>
  <c r="J77" i="1"/>
  <c r="J55" i="1"/>
  <c r="J58" i="1"/>
  <c r="J78" i="1"/>
  <c r="J70" i="1"/>
  <c r="J75" i="1"/>
  <c r="J79" i="1"/>
  <c r="J72" i="1"/>
  <c r="J67" i="1"/>
  <c r="J66" i="1"/>
  <c r="J54" i="1"/>
  <c r="J61" i="1"/>
  <c r="G41" i="1"/>
  <c r="H41" i="1" s="1"/>
  <c r="I41" i="1" s="1"/>
  <c r="G39" i="1"/>
  <c r="J68" i="1"/>
  <c r="J59" i="1"/>
  <c r="J69" i="1"/>
  <c r="J56" i="1"/>
  <c r="J76" i="1"/>
  <c r="J57" i="1"/>
  <c r="A23" i="1"/>
  <c r="J80" i="1" l="1"/>
  <c r="J62" i="1"/>
  <c r="J64" i="1"/>
  <c r="J65" i="1"/>
  <c r="G43" i="1"/>
  <c r="H39" i="1"/>
  <c r="A24" i="1"/>
  <c r="G24" i="1"/>
  <c r="J82" i="1" l="1"/>
  <c r="H43" i="1"/>
  <c r="I39" i="1"/>
  <c r="I43" i="1" s="1"/>
  <c r="G25" i="1"/>
  <c r="A25" i="1" s="1"/>
  <c r="G28" i="1"/>
  <c r="A26" i="1" l="1"/>
  <c r="G26" i="1"/>
  <c r="J41" i="1"/>
  <c r="J39" i="1"/>
  <c r="J43" i="1" s="1"/>
  <c r="J42" i="1"/>
  <c r="A27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258A3098-4165-4E21-A097-F815EF1377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42A251-FC58-46F9-AF60-5DFEE72C460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<sst xmlns="http://schemas.openxmlformats.org/spreadsheetml/2006/main" count="2532" uniqueCount="681">
  <si>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</si>
  <si>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</si>
  <si>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</si>
  <si>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</si>
  <si>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</si>
  <si>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</si>
  <si>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</si>
  <si>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</si>
  <si>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</si>
  <si>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</si>
  <si>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</si>
  <si>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</si>
  <si>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</si>
  <si>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</si>
  <si>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</si>
  <si>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</si>
  <si>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</si>
  <si>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</si>
  <si>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</si>
  <si>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</si>
  <si>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</si>
  <si>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</si>
  <si>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</si>
  <si>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</si>
  <si>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</si>
  <si>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</si>
  <si>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</si>
  <si>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</si>
  <si>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</si>
  <si>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</si>
  <si>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</si>
  <si>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</si>
  <si>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</si>
  <si>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</si>
  <si>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</si>
  <si>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</si>
  <si>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</si>
  <si>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</si>
  <si>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</si>
  <si>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</si>
  <si>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</si>
  <si>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</si>
  <si>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</si>
  <si>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D.1.1.1</t>
  </si>
  <si>
    <t>ASŘ</t>
  </si>
  <si>
    <t>SO 01</t>
  </si>
  <si>
    <t>Dispoziční úpravy 1.PP</t>
  </si>
  <si>
    <t>Objekt:</t>
  </si>
  <si>
    <t>Rozpočet:</t>
  </si>
  <si>
    <t>2301</t>
  </si>
  <si>
    <t>PrF MU - dispoziční úpravy 1.PP</t>
  </si>
  <si>
    <t>Stavba</t>
  </si>
  <si>
    <t>Stavební objekt</t>
  </si>
  <si>
    <t>Celkem za stavbu</t>
  </si>
  <si>
    <t>CZK</t>
  </si>
  <si>
    <t>#POPS</t>
  </si>
  <si>
    <t>Popis stavby: 2301 - PrF MU - dispoziční úpravy 1.PP</t>
  </si>
  <si>
    <t>#POPO</t>
  </si>
  <si>
    <t>Popis objektu: SO 01 - Dispoziční úpravy 1.PP</t>
  </si>
  <si>
    <t>#POPR</t>
  </si>
  <si>
    <t>Popis rozpočtu: D.1.1.1 - ASŘ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</si>
  <si>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</si>
  <si>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</si>
  <si>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</si>
  <si>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</si>
  <si>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</si>
  <si>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</si>
  <si>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</t>
  </si>
  <si>
    <t>Úpravy povrchu, podlahy</t>
  </si>
  <si>
    <t>61</t>
  </si>
  <si>
    <t>Úpravy povrchů vnitřní</t>
  </si>
  <si>
    <t>63</t>
  </si>
  <si>
    <t>Podlahy a podlahové konstrukce</t>
  </si>
  <si>
    <t>635</t>
  </si>
  <si>
    <t>Suché podlahy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</si>
  <si>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</si>
  <si>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</si>
  <si>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</si>
  <si>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</si>
  <si>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</si>
  <si>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</si>
  <si>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</si>
  <si>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</si>
  <si>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</si>
  <si>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</si>
  <si>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</si>
  <si>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</si>
  <si>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</si>
  <si>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</si>
  <si>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</si>
  <si>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</si>
  <si>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</si>
  <si>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</si>
  <si>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725</t>
  </si>
  <si>
    <t>Zařizovací předměty</t>
  </si>
  <si>
    <t>728</t>
  </si>
  <si>
    <t>Vzduchotechnika</t>
  </si>
  <si>
    <t>730</t>
  </si>
  <si>
    <t>Ústřední vytápění</t>
  </si>
  <si>
    <t>763</t>
  </si>
  <si>
    <t>Dřevostavby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</si>
  <si>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</si>
  <si>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</si>
  <si>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</si>
  <si>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</si>
  <si>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</si>
  <si>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</si>
  <si>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</si>
  <si>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</si>
  <si>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</si>
  <si>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</si>
  <si>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</si>
  <si>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</si>
  <si>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</si>
  <si>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</si>
  <si>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</si>
  <si>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</si>
  <si>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</si>
  <si>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</si>
  <si>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</si>
  <si>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</si>
  <si>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</si>
  <si>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</si>
  <si>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</si>
  <si>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</si>
  <si>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</si>
  <si>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</si>
  <si>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</si>
  <si>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</si>
  <si>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</si>
  <si>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</si>
  <si>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</si>
  <si>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</si>
  <si>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</si>
  <si>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</si>
  <si>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</si>
  <si>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</si>
  <si>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</si>
  <si>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</si>
  <si>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</si>
  <si>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</si>
  <si>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</si>
  <si>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</si>
  <si>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</si>
  <si>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</si>
  <si>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</si>
  <si>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</si>
  <si>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</si>
  <si>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</si>
  <si>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</si>
  <si>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310238211RT1</t>
  </si>
  <si>
    <t>Zazdívka otvorů o ploše přes 0,25 m2 do 1 m2 ve zdivu nadzákladovém cihlami pálenými pro jakoukoliv maltu vápenocementovou</t>
  </si>
  <si>
    <t>m3</t>
  </si>
  <si>
    <t>801-4</t>
  </si>
  <si>
    <t>RTS 23/ II</t>
  </si>
  <si>
    <t>RTS 23/ I</t>
  </si>
  <si>
    <t>Práce</t>
  </si>
  <si>
    <t>Běžná</t>
  </si>
  <si>
    <t>POL1_</t>
  </si>
  <si>
    <t>včetně pomocného pracovního lešení</t>
  </si>
  <si>
    <t>SPI</t>
  </si>
  <si>
    <t>Dozdívka nik : 0,30*0,30*2,10*2</t>
  </si>
  <si>
    <t>VV</t>
  </si>
  <si>
    <t>0,70*0,60*0,30</t>
  </si>
  <si>
    <t>311238130R00</t>
  </si>
  <si>
    <t xml:space="preserve">Zdivo nosné z cihel a tvarovek pálených akusticky tlumivé tloušťka 190 mm, akustický útlum Rw = 52 dB, charakteristická pevnost v tlaku fk = 6,56 MPa,  </t>
  </si>
  <si>
    <t>m2</t>
  </si>
  <si>
    <t>801-1</t>
  </si>
  <si>
    <t>(5,16+0,13+1,95)*4,55</t>
  </si>
  <si>
    <t>317168112R00</t>
  </si>
  <si>
    <t>Překlady keramické montáž a dodávka nenosné, délky 1250 mm, šířky 115 mm, výšky 71 mm</t>
  </si>
  <si>
    <t>kus</t>
  </si>
  <si>
    <t>Včetně dodávky překladů.</t>
  </si>
  <si>
    <t>POP</t>
  </si>
  <si>
    <t>P/1 : 6</t>
  </si>
  <si>
    <t>342248112R00</t>
  </si>
  <si>
    <t>Příčky z tvárnic pálených Příčky z tvárnic keramických pálených tloušťky 115 mm, z děrovaných příčkovek, P 10, na maltu MVC 5</t>
  </si>
  <si>
    <t>jednoduché nebo příčky zděné do svislé dřevěné, cihelné, betonové nebo ocelové konstrukce na jakoukoliv maltu vápenocementovou (MVC) nebo cementovou (MC),</t>
  </si>
  <si>
    <t>(1,95+4,40)*4,55</t>
  </si>
  <si>
    <t>0,90*2,19</t>
  </si>
  <si>
    <t>Odpočet otvorů : -0,90*2,02</t>
  </si>
  <si>
    <t>-0,80*2,02</t>
  </si>
  <si>
    <t>(2,98+0,13+2,98+0,13+2,98+0,13+3,81)*4,55</t>
  </si>
  <si>
    <t>(5,61+5,61+5,61)*4,55</t>
  </si>
  <si>
    <t>Odpočet otvorů : -0,90*3,00*4</t>
  </si>
  <si>
    <t>346244315R00</t>
  </si>
  <si>
    <t>Obezdívka van a WC modulů z pórobetonu tloušťky 150 mm</t>
  </si>
  <si>
    <t>0,93*1,25</t>
  </si>
  <si>
    <t>416021121R00</t>
  </si>
  <si>
    <t>Podhledy na kovové konstrukci opláštěné deskami sádrokartonovými nosná konstrukce z profilů CD s přímým uchycením 1x deska, tloušťky 12,5 mm, standard, bez izolace</t>
  </si>
  <si>
    <t>s úpravou rohů, koutů a hran konstrukcí, přebroušení a tmelení spár,</t>
  </si>
  <si>
    <t xml:space="preserve">Číslo místnosti / skladba : </t>
  </si>
  <si>
    <t>P01049a : 19,66</t>
  </si>
  <si>
    <t>P01049b : 21,35</t>
  </si>
  <si>
    <t>P01049c : 16,67</t>
  </si>
  <si>
    <t>P01049d : 16,67</t>
  </si>
  <si>
    <t>P01049e : 16,67</t>
  </si>
  <si>
    <t>P01049f : 3,43</t>
  </si>
  <si>
    <t>P01049g : 22,89</t>
  </si>
  <si>
    <t>416021123R00</t>
  </si>
  <si>
    <t>Podhledy na kovové konstrukci opláštěné deskami sádrokartonovými nosná konstrukce z profilů CD s přímým uchycením 1x deska, tloušťky 12,5 mm, impregnovaná, bez izolace</t>
  </si>
  <si>
    <t>P01049h : 4,89</t>
  </si>
  <si>
    <t>41609107Rpol</t>
  </si>
  <si>
    <t>Příplatek za vytvoření niky pro rolety</t>
  </si>
  <si>
    <t>Vlastní</t>
  </si>
  <si>
    <t>Indiv</t>
  </si>
  <si>
    <t>602011147RT1</t>
  </si>
  <si>
    <t xml:space="preserve">Omítka stěn z hotových směsí stěrka, sádrová,  , tloušťka vrstvy 2 mm,  </t>
  </si>
  <si>
    <t>po jednotlivých vrstvách</t>
  </si>
  <si>
    <t xml:space="preserve">Na stávajícím zdivu : </t>
  </si>
  <si>
    <t>P01049a : (1,50+5,14)*4,50</t>
  </si>
  <si>
    <t>8,15*(4,50-2,10)</t>
  </si>
  <si>
    <t>Odpočet otvorů : -0,95*2,17</t>
  </si>
  <si>
    <t>P01049b : (5,61+3,81)*4,50</t>
  </si>
  <si>
    <t>Odpočet otvorů : -2,10*2,68</t>
  </si>
  <si>
    <t>Přípočet ostění : (2,68+2,10+2,68)*0,15</t>
  </si>
  <si>
    <t>(3,98+2,10+3,98)*0,20</t>
  </si>
  <si>
    <t>P01049c : 2,98*4,50</t>
  </si>
  <si>
    <t>P01049d : 2,98*4,50</t>
  </si>
  <si>
    <t>P01049e : 2,98*4,50</t>
  </si>
  <si>
    <t>P01049f : 1,30*(4,50-2,10)</t>
  </si>
  <si>
    <t>0,39*4,50</t>
  </si>
  <si>
    <t>Odpočet otvorů : -1,10*2,17</t>
  </si>
  <si>
    <t>P01049g : (5,16+4,44)*4,50</t>
  </si>
  <si>
    <t>P01049h : (0,93+0,90+2,56)*(3,00-2,02)</t>
  </si>
  <si>
    <t>602011191R00</t>
  </si>
  <si>
    <t>Omítka stěn z hotových směsí Doplňkové práce pro omítky stěn z hotových směsí  podkladní nátěr pod tenkovrstvé omítky, Penetrace funkce: proti tvorbě skvrn, zpevnění povrchu, úprava savosti; ředidlo: voda (disperzní)</t>
  </si>
  <si>
    <t>Odkaz na mn. položky pořadí 9 : 167,50370</t>
  </si>
  <si>
    <t>612401191RU2</t>
  </si>
  <si>
    <t>Omítky malých ploch vnitřních stěn do 0,09 m2, sádrovou omítkou, Penetrace funkce: zpevnění povrchu, úprava savosti; ředidlo: voda (disperzní)</t>
  </si>
  <si>
    <t>jakoukoliv maltou, z pomocného pracovního lešení o výšce podlahy do 1900 mm a pro zatížení do 1,5 kPa,</t>
  </si>
  <si>
    <t>612401291RU2</t>
  </si>
  <si>
    <t>Omítky malých ploch vnitřních stěn přes 0,09 do 0,25 m2, sádrovou omítkou, Penetrace funkce: zpevnění povrchu, úprava savosti; ředidlo: voda (disperzní)</t>
  </si>
  <si>
    <t>612403380RT1</t>
  </si>
  <si>
    <t>Hrubá výplň rýh ve stěnách, jakoukoliv maltou maltou ze suchých směsí  30 x 30 mm</t>
  </si>
  <si>
    <t>m</t>
  </si>
  <si>
    <t>jakékoliv šířky rýhy,</t>
  </si>
  <si>
    <t>612403382RT1</t>
  </si>
  <si>
    <t>Hrubá výplň rýh ve stěnách, jakoukoliv maltou maltou ze suchých směsí  50 x 50 mm</t>
  </si>
  <si>
    <t>612421626R00</t>
  </si>
  <si>
    <t>Omítky vnitřní stěn vápenné nebo vápenocementové v podlaží i ve schodišti hladké</t>
  </si>
  <si>
    <t xml:space="preserve">Pod obklady : </t>
  </si>
  <si>
    <t>P01049h : (2,56+1,95)*2,02</t>
  </si>
  <si>
    <t>(0,90+0,15+0,90)*2,02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</si>
  <si>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</si>
  <si>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</si>
  <si>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</si>
  <si>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>Odkaz na mn. položky pořadí 15 : 13,04920</t>
  </si>
  <si>
    <t>Odkaz na mn. položky pořadí 18 : 330,98380</t>
  </si>
  <si>
    <t>612473186R00</t>
  </si>
  <si>
    <t>Omítky vnitřní zdiva ze suchých směsí příplatek za zabudované rohovníky</t>
  </si>
  <si>
    <t>P010498h : 2,02*2+0,93</t>
  </si>
  <si>
    <t>612474550RT1</t>
  </si>
  <si>
    <t>Omítka vnitřní stěn ze suché směsi jednovrstvá filcovaná,  , sádrová, na pálené cihly a tvarovky, ruční zpracování</t>
  </si>
  <si>
    <t>kompletní souvrství</t>
  </si>
  <si>
    <t>Po sejmutých obkladeh v chodbě P01049a + P01049f : (3,62+0,30+0,30+5,69+0,30+0,30)*2,10</t>
  </si>
  <si>
    <t>Odpočet otvorů : -1,10*2,20</t>
  </si>
  <si>
    <t xml:space="preserve">Na nové zdivo : </t>
  </si>
  <si>
    <t>P01049a : (13,11+1,50)*4,50</t>
  </si>
  <si>
    <t>Odpočet otvorů : -0,90*3,13*4</t>
  </si>
  <si>
    <t>P01049b : (3,81+5,61)*4,50</t>
  </si>
  <si>
    <t>P01049c : (5,61+2,98+5,61)*4,50</t>
  </si>
  <si>
    <t>P01049d : (5,61+2,98+5,61)*4,50</t>
  </si>
  <si>
    <t>P01049e : (5,61+2,98+5,61)*4,50</t>
  </si>
  <si>
    <t>P01049f : (1,95+1,76+1,95)*4,50</t>
  </si>
  <si>
    <t>Odpočet otvorů : -0,80*2,02</t>
  </si>
  <si>
    <t>-0,90*2,02</t>
  </si>
  <si>
    <t>P01049g : (4,44+5,16)*4,50</t>
  </si>
  <si>
    <t>P01049h : (2,56+1,95)*(3,00-2,02)</t>
  </si>
  <si>
    <t>612481211RT8</t>
  </si>
  <si>
    <t>Vyztužení povrchu vnitřních stěn sklotextilní síťovinou s dodávkou síťoviny a stěrkového tmelu</t>
  </si>
  <si>
    <t>P01049h - instalační přizdívka : 0,93*(1,25+0,15)</t>
  </si>
  <si>
    <t>631313611RM1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</si>
  <si>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</si>
  <si>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</si>
  <si>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</si>
  <si>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>P01049a / S2 : 19,66*0,097</t>
  </si>
  <si>
    <t>0,90*0,15*0,097*4</t>
  </si>
  <si>
    <t>0,95*0,20*0,097</t>
  </si>
  <si>
    <t>P01049F / S2 : 3,43*0,097</t>
  </si>
  <si>
    <t>0,80*0,15*0,097</t>
  </si>
  <si>
    <t>P01049h / S3 : 4,89*0,097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</si>
  <si>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</si>
  <si>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</si>
  <si>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</si>
  <si>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631361921RT2</t>
  </si>
  <si>
    <t>Výztuž mazanin z betonů a z lehkých betonů ze svařovaných sítí průměr drátu 5 mm, velikost oka 100/100 mm</t>
  </si>
  <si>
    <t>t</t>
  </si>
  <si>
    <t>včetně distančních prvků</t>
  </si>
  <si>
    <t>P01049a / S2 : 19,66*0,0031*1,15</t>
  </si>
  <si>
    <t>0,90*0,15*4*0,0031*1,15</t>
  </si>
  <si>
    <t>0,95*0,20*0,0031*1,15</t>
  </si>
  <si>
    <t>P01049F / S2 : 3,43*0,0031*1,15</t>
  </si>
  <si>
    <t>0,80*0,15*0,0031*1,15</t>
  </si>
  <si>
    <t>P01049h / S3 : 4,89*0,0031*1,15</t>
  </si>
  <si>
    <t>631591211R00</t>
  </si>
  <si>
    <t>Násyp pod podlahy z lehkých materiálů z minerálního porobetonového granulátu</t>
  </si>
  <si>
    <t>pod  mazaniny a dlažby, popř. na plochých střechách vodorovný nebo ve spádu s udusáním a urovnáním povrchu</t>
  </si>
  <si>
    <t>P01049b / S1 : 21,35*0,06</t>
  </si>
  <si>
    <t>2,10*0,20*0,06</t>
  </si>
  <si>
    <t>P01049c / S1 : 16,67*0,06</t>
  </si>
  <si>
    <t>P01049d / S1 : 16,67*0,06</t>
  </si>
  <si>
    <t>P01049e / S1 : 16,67*0,06</t>
  </si>
  <si>
    <t>P01049g / S1 : 22,89*0,06</t>
  </si>
  <si>
    <t>632421113RT3</t>
  </si>
  <si>
    <t>Potěr ze suchých směsí samonivelační podlahová modifikovaná hmota na bázi cementu, tloušťky 3 mm, včetně penetrace, Penetrace akrylátová; funkce: adhezní můstek; ředidlo: voda (disperzní)</t>
  </si>
  <si>
    <t>s rozprostřením a uhlazením</t>
  </si>
  <si>
    <t>včetně penetrace podkladu.</t>
  </si>
  <si>
    <t>P01049a / S2 : 19,66</t>
  </si>
  <si>
    <t>0,90*0,15*4</t>
  </si>
  <si>
    <t>0,95*0,20</t>
  </si>
  <si>
    <t>P01049F / S2 : 3,43</t>
  </si>
  <si>
    <t>0,80*0,15</t>
  </si>
  <si>
    <t>635111022R00</t>
  </si>
  <si>
    <t>Suché podlahy ze sádrovláknitých desek podlahový sádrovláknitý dílec tl. 25 mm</t>
  </si>
  <si>
    <t>Umístění okrajových pásků, úprava dílců na potřebný rozměr, položení dvou vrstev z podlahových dílců, lepení spojů, sešroubování v místě spojů, zatmelení spár.</t>
  </si>
  <si>
    <t>P01049b / S1 : 21,35</t>
  </si>
  <si>
    <t>2,10*0,20</t>
  </si>
  <si>
    <t>P01049c / S1 : 16,67*2</t>
  </si>
  <si>
    <t>P01049d / S1 : 16,67</t>
  </si>
  <si>
    <t>P01049e / S1 : 16,67</t>
  </si>
  <si>
    <t>P01049g / S1 : 22,89</t>
  </si>
  <si>
    <t>931971113R00</t>
  </si>
  <si>
    <t>Separace zdiva od podkladu těžkým asfaltovým pásem šířky do 300 mm, Pás hydroizolační asfaltový asfalt: oxidovaný; nosná vložka: skelná tkanina; horní strana: jemnozrnný minerální posyp; spodní strana: lehce tavitel...</t>
  </si>
  <si>
    <t>Pod AKU příčku : (5,16+0,13+1,95)</t>
  </si>
  <si>
    <t>931971121R00</t>
  </si>
  <si>
    <t>Separace zdiva od vodorovné konstrukce šířky do 33 cm, Pás hydroizolační asfaltový tl. = 4,0 mm; funkce: protiradonová, parobrzdná; asfalt: oxidovaný; nosná vložka: skelná tkanina; horní strana: minerál...</t>
  </si>
  <si>
    <t>941955003R00</t>
  </si>
  <si>
    <t>Lešení lehké pracovní pomocné pomocné, o výšce lešeňové podlahy přes 1,9 do 2,5 m</t>
  </si>
  <si>
    <t>800-3</t>
  </si>
  <si>
    <t>19,6+21,35+16,67+16,67+16,67+3,43+22,89+4,89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</si>
  <si>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</si>
  <si>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</si>
  <si>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</si>
  <si>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</si>
  <si>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</si>
  <si>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</si>
  <si>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0,50*3,20</t>
  </si>
  <si>
    <t>(1,53+0,15+0,65)*1,80</t>
  </si>
  <si>
    <t>962031116R00</t>
  </si>
  <si>
    <t>Bourání příček z cihel pálených plných, tloušťky 140 mm</t>
  </si>
  <si>
    <t>(2,27+5,69+1,77)*3,20</t>
  </si>
  <si>
    <t>Odpočet otvorů : -1,00*2,15*3</t>
  </si>
  <si>
    <t>-0,80*2,15*2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</si>
  <si>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</si>
  <si>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</si>
  <si>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</si>
  <si>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Pult : (0,61+1,35+0,40+0,90+5,50+0,90+3,20)*0,19*0,95</t>
  </si>
  <si>
    <t>963016111R00</t>
  </si>
  <si>
    <t>Demontáž sádrokartonových a sádrovláknitých podhledů z desek bez minerální izolace, na jednoduché ocelové konstrukci, 1x opláštěné tl. 12,5 mm</t>
  </si>
  <si>
    <t>Kuchyně : 9,97</t>
  </si>
  <si>
    <t>Bufet : 0,80*2,27</t>
  </si>
  <si>
    <t>24,00</t>
  </si>
  <si>
    <t>Čela : (5,98+5,00)*(3,98-3,36)</t>
  </si>
  <si>
    <t>(2,27+1,77)*(3,36-3,00)</t>
  </si>
  <si>
    <t>(3,18+6,77+3,68)*(3,98-3,00)</t>
  </si>
  <si>
    <t>963016211R00</t>
  </si>
  <si>
    <t>Demontáž sádrokartonových a sádrovláknitých podhledů z kazet 600 x 600 mm bez minerální izolace, na kovovém roštu, tl. 12,5 mm</t>
  </si>
  <si>
    <t>5,98*2,27</t>
  </si>
  <si>
    <t>5,98*3,18</t>
  </si>
  <si>
    <t>17,75*1,78</t>
  </si>
  <si>
    <t>5,00*3,68</t>
  </si>
  <si>
    <t>5,00*1,77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</si>
  <si>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</si>
  <si>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</si>
  <si>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</si>
  <si>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1,20*0,15*0,15*5</t>
  </si>
  <si>
    <t>965042141R00</t>
  </si>
  <si>
    <t>Bourání podkladů pod dlažby nebo litých celistvých dlažeb a mazanin  betonových nebo z litého asfaltu, tloušťky do 100 mm, plochy přes 4 m2</t>
  </si>
  <si>
    <t>Kuchyně : 9,97*0,05</t>
  </si>
  <si>
    <t>Bufet : (20,78+92,55)*0,05</t>
  </si>
  <si>
    <t>2,10*0,35*0,05*5</t>
  </si>
  <si>
    <t>965049111RT1</t>
  </si>
  <si>
    <t>Bourání podkladů pod dlažby nebo litých celistvých dlažeb a mazanin  příplatek za bourání mazanin vyztužených svařovanou sítí, tloušťky do 100 mm</t>
  </si>
  <si>
    <t>965081713R00</t>
  </si>
  <si>
    <t>Bourání podlah z keramických dlaždic, tloušťky do 10 mm, plochy přes 1 m2</t>
  </si>
  <si>
    <t>bez podkladního lože, s jakoukoliv výplní spár</t>
  </si>
  <si>
    <t>Bufet : 20,78+92,55</t>
  </si>
  <si>
    <t>2,10*0,35*5</t>
  </si>
  <si>
    <t>965081702R00</t>
  </si>
  <si>
    <t>Bourání podlah Soklíků z dlažeb keramických tloušťky do 10 mm, výšky do 100 mm</t>
  </si>
  <si>
    <t>3,13+17,50+7,23+5,00-0,90+0,35*2*5</t>
  </si>
  <si>
    <t>965082923R00</t>
  </si>
  <si>
    <t>Odstranění násypu pod podlahami a ochranného na střechách tloušťky do 100 mm, plochy přes 2 m2</t>
  </si>
  <si>
    <t>Kuchyně : 9,97*0,10</t>
  </si>
  <si>
    <t>Bufet : (20,78+92,55)*0,10</t>
  </si>
  <si>
    <t>2,10*0,35*0,10*5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</si>
  <si>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</si>
  <si>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</si>
  <si>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</si>
  <si>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</si>
  <si>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</si>
  <si>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</si>
  <si>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0,85*2,12</t>
  </si>
  <si>
    <t>968062456R00</t>
  </si>
  <si>
    <t>Vybourání dřevěných rámů dveřních zárubní, plochy přes 2 m2</t>
  </si>
  <si>
    <t>1,00*2,15</t>
  </si>
  <si>
    <t>1,50*1,97*2</t>
  </si>
  <si>
    <t>970031160R00</t>
  </si>
  <si>
    <t>Jádrové vrtání, kruhové prostupy v cihelném zdivu jádrové vrtání, do D 160 mm</t>
  </si>
  <si>
    <t>978013161R00</t>
  </si>
  <si>
    <t>Otlučení omítek vápenných nebo vápenocementových vnitřních s vyškrabáním spár, s očištěním zdiva stěn, v rozsahu do 50 %</t>
  </si>
  <si>
    <t>Na ponechaných stěnách - pod obklady : (3,62+0,30+0,30+5,69+0,30+0,30)*2,10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</si>
  <si>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</si>
  <si>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</si>
  <si>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</si>
  <si>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Na bouraných stěnách : (0,61+0,19+1,33+0,44+0,90+5,55+0,90+3,16+3,05+0,70+5,35+0,70+0,25+1,15)*0,90</t>
  </si>
  <si>
    <t>(1,53+0,15+0,75+0,10+0,65+1,53+0,15)*1,80</t>
  </si>
  <si>
    <t>(2,18+1,53+0,50+4,17+1,70)*2,10</t>
  </si>
  <si>
    <t>(2,10+5,69+2,10)*2,10</t>
  </si>
  <si>
    <t>Odpočet otvorů : -0,90*2,10*3*2</t>
  </si>
  <si>
    <t>-0,70*2,10*2*2</t>
  </si>
  <si>
    <t>Na ponechaných stěnách : (3,62+0,30+0,30+5,69+0,30+0,30)*2,10</t>
  </si>
  <si>
    <t>786699901T00</t>
  </si>
  <si>
    <t>Demontáž vertikálních látkových žaluzií vč. vodících profilů</t>
  </si>
  <si>
    <t xml:space="preserve">m2    </t>
  </si>
  <si>
    <t>2,10*4,00*5</t>
  </si>
  <si>
    <t>974051513R00</t>
  </si>
  <si>
    <t>Frézování drážek pro instalace ve zdivu betonovém hloubky do 30 mm, šířky do 30 mm</t>
  </si>
  <si>
    <t>974051515R00</t>
  </si>
  <si>
    <t>Frézování drážek pro instalace ve zdivu betonovém hloubky od 31 mm do 50 mm, šířky od 31 mm do 50 mm</t>
  </si>
  <si>
    <t>979990101R00</t>
  </si>
  <si>
    <t>Poplatek za skládku za uložení, směsi betonu a cihel,  , skupina 17 01 01 a 17 01 02 z Katalogu odpadů</t>
  </si>
  <si>
    <t>54,56647</t>
  </si>
  <si>
    <t>Odkaz na mn. položky pořadí 51 : 1,65564*-1</t>
  </si>
  <si>
    <t>Odkaz na mn. položky pořadí 52 : 0,69860*-1</t>
  </si>
  <si>
    <t>979990110R00</t>
  </si>
  <si>
    <t>Poplatek za skládku za uložení, sádrokartonové desky,  , skupina 17 08 02 z Katalogu odpadů</t>
  </si>
  <si>
    <t>Odkaz na dem. hmot. položky pořadí 33 : 0,67911</t>
  </si>
  <si>
    <t>Odkaz na dem. hmot. položky pořadí 34 : 0,97654</t>
  </si>
  <si>
    <t>979990161R00</t>
  </si>
  <si>
    <t>Poplatek za skládku za uložení, dřevo,  , skupina 17 02 01 z Katalogu odpadů</t>
  </si>
  <si>
    <t>Odkaz na dem. hmot. položky pořadí 42 : 0,15858</t>
  </si>
  <si>
    <t>Odkaz na dem. hmot. položky pořadí 43 : 0,54002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</si>
  <si>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</si>
  <si>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</si>
  <si>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</si>
  <si>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</si>
  <si>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</si>
  <si>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</si>
  <si>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</si>
  <si>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</si>
  <si>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</si>
  <si>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</si>
  <si>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</si>
  <si>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</si>
  <si>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</si>
  <si>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</si>
  <si>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</si>
  <si>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</si>
  <si>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711130101R00</t>
  </si>
  <si>
    <t>Odstranění izolace proti vodě - pásy na sucho vodorovné, 1 vrstva</t>
  </si>
  <si>
    <t>800-711</t>
  </si>
  <si>
    <t>711212000RU1</t>
  </si>
  <si>
    <t>Izolace proti vodě nátěr podkladní pod hydroizolační stěrky, Penetrace epoxidová (EP); funkce: zpevnění povrchu, úprava savosti, adhezní můstek; ředidlo: voda (disperzní)</t>
  </si>
  <si>
    <t>Odkaz na mn. položky pořadí 60 : 26,74640</t>
  </si>
  <si>
    <t>711212001RT2</t>
  </si>
  <si>
    <t>Izolace proti vodě nátěr hydroizolační proti vlhkosti</t>
  </si>
  <si>
    <t>P01049h / S3 : 4,89</t>
  </si>
  <si>
    <t>(2,56+1,95)*2*2,02</t>
  </si>
  <si>
    <t>(0,90+0,90)*2,02</t>
  </si>
  <si>
    <t>711212601RT2</t>
  </si>
  <si>
    <t>Izolace proti vodě doplňky  těsnicí pás š.100 mm do spoje podlaha-stěna</t>
  </si>
  <si>
    <t>P01049h / S3 : (2,56+1,95)*2</t>
  </si>
  <si>
    <t>(0,90+0,90)</t>
  </si>
  <si>
    <t>711212602RT2</t>
  </si>
  <si>
    <t>Izolace proti vodě doplňky  těsnicí roh do spoje podlaha stěna</t>
  </si>
  <si>
    <t>P01049h / S3 : 8</t>
  </si>
  <si>
    <t>711212611RT2</t>
  </si>
  <si>
    <t>Izolace proti vodě doplňky  těsnicí pás šířky 100 mm do svislých koutů</t>
  </si>
  <si>
    <t>P01049h / S3 : 8*2,02</t>
  </si>
  <si>
    <t>998711201R00</t>
  </si>
  <si>
    <t>Přesun hmot pro izolace proti vodě svisle do 6 m</t>
  </si>
  <si>
    <t>50 m vodorovně měřeno od těžiště půdorysné plochy skládky do těžiště půdorysné plochy objektu</t>
  </si>
  <si>
    <t>979990121R00</t>
  </si>
  <si>
    <t>Poplatek za skládku za uložení, asfaltové pásy,  , skupina 17 03 02 z Katalogu odpadů</t>
  </si>
  <si>
    <t>713121111RT1</t>
  </si>
  <si>
    <t>Montáž tepelné izolace podlah  jednovrstvá, bez dodávky materiálu</t>
  </si>
  <si>
    <t>800-713</t>
  </si>
  <si>
    <t>713191100RT9</t>
  </si>
  <si>
    <t>Izolace tepelné běžných konstrukcí - doplňky položení separační fólie, včetně dodávky PE fólie, Fólie hladká separační</t>
  </si>
  <si>
    <t>P01049c / S1 : 16,67</t>
  </si>
  <si>
    <t>63151442R</t>
  </si>
  <si>
    <t>Výrobek izolační pro budovy z minerální vlny (MW) tvar: deska; tloušťka d = 30,0 mm; vlákna: podélná; OH = 130 kg/m3; lambda = 0,036 W/(m.K); RtF: A1</t>
  </si>
  <si>
    <t>SPCM</t>
  </si>
  <si>
    <t>Specifikace</t>
  </si>
  <si>
    <t>POL3_</t>
  </si>
  <si>
    <t>Koeficient Přípočet ztratného ve výši 2 %: 0,02</t>
  </si>
  <si>
    <t>63151444R</t>
  </si>
  <si>
    <t>Výrobek izolační pro budovy z minerální vlny (MW) tvar: deska; tloušťka d = 50,0 mm; vlákna: podélná; OH = 130 kg/m3; lambda = 0,036 W/(m.K); RtF: A1</t>
  </si>
  <si>
    <t>998713201R00</t>
  </si>
  <si>
    <t>Přesun hmot pro izolace tepelné v objektech výšky do 6 m</t>
  </si>
  <si>
    <t>50 m vodorovně</t>
  </si>
  <si>
    <t>72001T00</t>
  </si>
  <si>
    <t>Zdravotechnické instalace - viz rozpočet specialisty</t>
  </si>
  <si>
    <t>soubor</t>
  </si>
  <si>
    <t>725210821R00</t>
  </si>
  <si>
    <t>Demontáž umyvadel umyvadel bez výtokových armatur</t>
  </si>
  <si>
    <t>800-721</t>
  </si>
  <si>
    <t>725820802R00</t>
  </si>
  <si>
    <t>Demontáž baterií stojánkových do 1otvoru</t>
  </si>
  <si>
    <t>979990111R00</t>
  </si>
  <si>
    <t>Poplatek za skládku za uložení, tašky, stavební keramika,  , skupina 17 01 03 z Katalogu odpadů</t>
  </si>
  <si>
    <t>72801T00</t>
  </si>
  <si>
    <t>Vzduchotechnika - viz rozpočet specialisty</t>
  </si>
  <si>
    <t>73001T00</t>
  </si>
  <si>
    <t>Ústřední vytápění - viz rozpočet specialisty</t>
  </si>
  <si>
    <t>763614132RT1</t>
  </si>
  <si>
    <t>Montáž podlahy, z desek tl. do 18 mm, na P+D, šroubováním, bez dodávky desky</t>
  </si>
  <si>
    <t>800-763</t>
  </si>
  <si>
    <t>vč. dodávky a montáže spojovacího materiálu</t>
  </si>
  <si>
    <t xml:space="preserve">2 vrstvy : </t>
  </si>
  <si>
    <t>P01049b / S1 : 21,35*2</t>
  </si>
  <si>
    <t>2,10*0,20*2</t>
  </si>
  <si>
    <t>P01049d / S1 : 16,67*2</t>
  </si>
  <si>
    <t>P01049e / S1 : 16,67*2</t>
  </si>
  <si>
    <t>P01049g / S1 : 22,89*2</t>
  </si>
  <si>
    <t>60726010.AR</t>
  </si>
  <si>
    <t>Deska z plochých třísek (OSB) typ: 3; tl. = 12,0 mm; povrch: nebroušený; hrana: P + D; RtF: D</t>
  </si>
  <si>
    <t>Koeficient Přípočet ztratného ve výši 10 %: 0,10</t>
  </si>
  <si>
    <t>998763201R00</t>
  </si>
  <si>
    <t>Přesun hmot dřevostaveb v objektech výšky do 6 m</t>
  </si>
  <si>
    <t>766900</t>
  </si>
  <si>
    <t>Systém generálního klíče</t>
  </si>
  <si>
    <t>766-T/01</t>
  </si>
  <si>
    <t>D+M dveře vnitřní 700x1970 mm, plné, hladké, lakované, ocelová zárubeň vč. povrch. úpravy,, skryté panty, kování - podrobnosti ve výpisu výplní otvorů T1</t>
  </si>
  <si>
    <t>766-T/02</t>
  </si>
  <si>
    <t>D+M dveře vnitřní 800x1970 mm, plné, hladké, lakované, ocelová zárubeň vč. povrch. úpravy,, skryté panty, kování - podrobnosti ve výpisu výplní otvorů T2</t>
  </si>
  <si>
    <t>766-T/03</t>
  </si>
  <si>
    <t>D+M dveře vnitřní plné, hladké, bezfalcové 800x2150 mm + nadsvětlík 800x800 mm, RAL 9003, obložková zárubeň, skryté panty, kování, elektromech. vložka - podrob.i ve výpisu výplní otvorů T3</t>
  </si>
  <si>
    <t>766-T/04</t>
  </si>
  <si>
    <t>D+M dveře vnitřní plné, hladké, bezfalcové 1000x2150 mm, RAL 9003, PO EI30 DP3-C, samozavírač, obložková zárubeň, skryté panty, kování, elektromech. vložka - podrob.i ve výpisu výplní otvorů T4</t>
  </si>
  <si>
    <t>766-T/05</t>
  </si>
  <si>
    <t>D+M dveře vnitřní plné, hladké, bezfalcové 850x2150 mm, RAL 9003, PO EI30 DP3-C, samozavírač, obložková zárubeň, skryté panty, kování, elektromech. vložka - podrob.i ve výpisu výplní otvorů T5</t>
  </si>
  <si>
    <t>766-T/06</t>
  </si>
  <si>
    <t>D+M dveře vnitřní plné, hladké, bezfalcové 900+600x1970 mm, RAL 9003, paniková klika, obložková zárubeň, skryté panty, kování, elektromech. vložka - podrob. ve výpisu výplní otvorů T6</t>
  </si>
  <si>
    <t>766-T/07</t>
  </si>
  <si>
    <t>D+M dveře vnější hliníkové 900+600x1970 mm, izolační trojsklo, paniková klika, kování, bezpečnostní zámek - podrob. ve výpisu výplní otvorů T7</t>
  </si>
  <si>
    <t>766-T/08</t>
  </si>
  <si>
    <t>D+M kuchyňská linka dl. 2,85 m, vč. spotřebičů - varná deska, vestavěná lednice, mikrovlnná trouba, digestoř - podrobnosti ve výpisu truhlářských výroblů T8</t>
  </si>
  <si>
    <t>766-T/09</t>
  </si>
  <si>
    <t>D+M kuchyňská linka dl. 1,5 m, vč. spotřebičů - varná deska, vestavěná lednice, mikrovlnná trouba, podrobnosti ve výpisu truhlářských výroblů T9</t>
  </si>
  <si>
    <t>998766201R00</t>
  </si>
  <si>
    <t>Přesun hmot pro konstrukce truhlářské v objektech výšky do 6 m</t>
  </si>
  <si>
    <t>800-766</t>
  </si>
  <si>
    <t>767996801R00</t>
  </si>
  <si>
    <t>Demontáž ostatních doplňků staveb atypických konstrukcí  o hmotnosti přes 20 do 50 kg</t>
  </si>
  <si>
    <t>kg</t>
  </si>
  <si>
    <t>800-767</t>
  </si>
  <si>
    <t>Pracovní deska pultu : (0,61+1,35+0,40+0,90+5,50+0,90+3,20)*0,25*10</t>
  </si>
  <si>
    <t>767-Z/1</t>
  </si>
  <si>
    <t>D+M zatemňovací roleta pro zastínění okna 2100x2670 mm, v systémovém boxu, mechnické ovl.řetízkem, podrobnosti ve výpisu zámečnických prvků</t>
  </si>
  <si>
    <t>998767201R00</t>
  </si>
  <si>
    <t>Přesun hmot pro kovové stavební doplňk. konstrukce v objektech výšky do 6 m</t>
  </si>
  <si>
    <t>771101101R00</t>
  </si>
  <si>
    <t xml:space="preserve">Příprava podkladu pod dlažby vysávání podkladů pod keramickou dlažbu průmyslovým vysavačem </t>
  </si>
  <si>
    <t>800-771</t>
  </si>
  <si>
    <t>Odkaz na mn. položky pořadí 105 : 28,83000</t>
  </si>
  <si>
    <t>771101210RT1</t>
  </si>
  <si>
    <t>Příprava podkladu pod dlažby penetrace podkladu pod dlažby, Penetrace epoxidová (EP); funkce: zpevnění povrchu, úprava savosti, adhezní můstek; ředidlo: voda (disperzní)</t>
  </si>
  <si>
    <t>Odkaz na mn. položky pořadí 108 : 28,83000</t>
  </si>
  <si>
    <t>771475014RU7</t>
  </si>
  <si>
    <t>Montáž soklíků z dlaždic keramických výšky 100 mm, soklíků vodorovných, kladených do flexibilního tmele</t>
  </si>
  <si>
    <t>P01049a / S2 : (13,11+1,50)*2-0,90*4-0,95</t>
  </si>
  <si>
    <t>P01049F / S2 : (1,76+1,95)*2-1,10-0,90-0,80</t>
  </si>
  <si>
    <t>771479001R00</t>
  </si>
  <si>
    <t>Montáž soklíků z dlaždic keramických Řezání dlaždic pro soklíky</t>
  </si>
  <si>
    <t>Odkaz na mn. položky pořadí 106 : 29,29000</t>
  </si>
  <si>
    <t>771575109RT0</t>
  </si>
  <si>
    <t>Montáž podlah vnitřních z dlaždic keramických 300 x 200 mm, režných nebo glazovaných, hladkých, kladených do flexibilního tmele</t>
  </si>
  <si>
    <t>771578011RT2</t>
  </si>
  <si>
    <t>Montáž podlah vnitřních z dlaždic keramických Zvláštní úpravy spár spára podlaha-stěna silikonem</t>
  </si>
  <si>
    <t>vč. dodávky a montáže silikonu.</t>
  </si>
  <si>
    <t>P01049h / S3 : (2,56+1,95)*2+0,90+0,90</t>
  </si>
  <si>
    <t>77101</t>
  </si>
  <si>
    <t>Dodávka dlažby</t>
  </si>
  <si>
    <t>Odkaz na mn. položky pořadí 108 : 28,83000*1,1</t>
  </si>
  <si>
    <t>Odkaz na mn. položky pořadí 106 : 29,29000*0,11</t>
  </si>
  <si>
    <t>998771201R00</t>
  </si>
  <si>
    <t>Přesun hmot pro podlahy z dlaždic v objektech výšky do 6 m</t>
  </si>
  <si>
    <t>775101101R00</t>
  </si>
  <si>
    <t>Příprava podkladu vysávání vlysových, parketových a lamelových podlah průmyslovým vysavačem</t>
  </si>
  <si>
    <t>800-775</t>
  </si>
  <si>
    <t>775413030R00</t>
  </si>
  <si>
    <t xml:space="preserve">Podlahové soklíky nebo lišty montáž lišt na klipy,  </t>
  </si>
  <si>
    <t>bez základního nátěru</t>
  </si>
  <si>
    <t>včetně spojovacích prostředků.</t>
  </si>
  <si>
    <t>P01049b / S1 : (3,91+5,61)*2-0,90+0,20+0,20</t>
  </si>
  <si>
    <t>P01049c / S1 : (2,98+5,61)*2-0,90+0,20+0,20</t>
  </si>
  <si>
    <t>P01049d / S1 : (2,98+5,61)*2-0,90+0,20+0,20</t>
  </si>
  <si>
    <t>P01049e / S1 : (2,98+5,61)*2-0,90+0,20+0,20</t>
  </si>
  <si>
    <t>P01049g / S1 : (4,44+5,16)*2-0,90+0,20+0,20</t>
  </si>
  <si>
    <t>775511270R00</t>
  </si>
  <si>
    <t>Podlahy vlysové lepené montáž (položení) podlah z vlysů do tmele (lepidla), širokých</t>
  </si>
  <si>
    <t>do tmele (lepidla), rybinovitě nebo palubovitě včetně olištování stěn dřevěnou lištou</t>
  </si>
  <si>
    <t>775592000R00</t>
  </si>
  <si>
    <t>Ostatní práce broušení dřevěných podlah hrubé+střední+jemné</t>
  </si>
  <si>
    <t>775599144R00</t>
  </si>
  <si>
    <t>Ostatní práce lak dřevěných podlah 1x základní + 2x lak, přebroušení</t>
  </si>
  <si>
    <t>775101121V01</t>
  </si>
  <si>
    <t>Provedení penetrace podkladu, vč. dodávky penetračního nátěru</t>
  </si>
  <si>
    <t>61193334R</t>
  </si>
  <si>
    <t>dílec podlahový vlys; š = 50,0 mm; l = 350,0 mm; tl. 21,0 mm; dub; třída I.; spoj pero - drážka; pokládka celoplošně lepený způsob</t>
  </si>
  <si>
    <t>61193681R</t>
  </si>
  <si>
    <t>lišta obvodová; materiál dřevo; š = 20,0 mm; h = 40,0 mm; dekor dub</t>
  </si>
  <si>
    <t>998775201R00</t>
  </si>
  <si>
    <t>Přesun hmot pro podlahy vlysové a parketové v objektech výšky do 6 m</t>
  </si>
  <si>
    <t>781101210RT1</t>
  </si>
  <si>
    <t>Příprava podkladu pod obklady penetrace podkladu pod obklady, Penetrace epoxidová (EP); funkce: zpevnění povrchu, úprava savosti, adhezní můstek; ředidlo: voda (disperzní)</t>
  </si>
  <si>
    <t>včetně dodávky materiálu.</t>
  </si>
  <si>
    <t>Odkaz na mn. položky pořadí 126 : 20,37990</t>
  </si>
  <si>
    <t>781111115R00</t>
  </si>
  <si>
    <t>Doplňkové práce při provádění obkladů vyřezání otvoru v obkladačce korunkou prům. do 30 mm</t>
  </si>
  <si>
    <t>781111116R00</t>
  </si>
  <si>
    <t>Doplňkové práce při provádění obkladů vyřezání otvoru v obkladačce korunkou prům. do 90 mm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</si>
  <si>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</si>
  <si>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</si>
  <si>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P01049h : 2,02*6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</si>
  <si>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</si>
  <si>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</si>
  <si>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781475120RT2</t>
  </si>
  <si>
    <t>Montáž obkladů vnitřních z dlaždic keramických 300 x 600 mm,  , kladených do flexibilního tmele</t>
  </si>
  <si>
    <t>P01049h : (2,56+1,95)*2*2,02</t>
  </si>
  <si>
    <t>0,93*0,15</t>
  </si>
  <si>
    <t>781497111R00</t>
  </si>
  <si>
    <t xml:space="preserve">Lišty k obkladům profil ukončovací leštěný hliník, uložení do tmele, výška profilu 6 mm,  </t>
  </si>
  <si>
    <t>P01049h : (2,56+1,95)*2-0,80</t>
  </si>
  <si>
    <t>0,90+0,90</t>
  </si>
  <si>
    <t>781497121R00</t>
  </si>
  <si>
    <t xml:space="preserve">Lišty k obkladům profil rohový eloxovaný hliník, uložení do tmele,  , výška profilu 6 mm,  </t>
  </si>
  <si>
    <t>P01049h : 2,02+2,02+0,90+0,90+0,15+0,93</t>
  </si>
  <si>
    <t>78101</t>
  </si>
  <si>
    <t>Dodávka obkladu 600x300 mm</t>
  </si>
  <si>
    <t>Odkaz na mn. položky pořadí 126 : 20,37990*1,1</t>
  </si>
  <si>
    <t>998781201R00</t>
  </si>
  <si>
    <t>Přesun hmot pro obklady keramické v objektech výšky do 6 m</t>
  </si>
  <si>
    <t>784161401R00</t>
  </si>
  <si>
    <t>Příprava povrchu Penetrace (napouštění) podkladu disperzní, jednonásobná</t>
  </si>
  <si>
    <t>800-784</t>
  </si>
  <si>
    <t>Odkaz na mn. položky pořadí 132 : 646,69410</t>
  </si>
  <si>
    <t>784165512R00</t>
  </si>
  <si>
    <t>Malby z malířských směsí otěruvzdorných,  , bělost 93 %, dvojnásobné</t>
  </si>
  <si>
    <t>P01049a : (13,11+1,50)*2*4,10+19,66</t>
  </si>
  <si>
    <t>-0,90*3,13*4</t>
  </si>
  <si>
    <t>P01049b : (3,81+5,61)*2*4,10+21,35</t>
  </si>
  <si>
    <t>-0,90*3,13</t>
  </si>
  <si>
    <t>P01049c : (2,98+5,61)*2*4,10+16,67</t>
  </si>
  <si>
    <t>P01049d : (2,98+5,61)*2*4,10+16,67</t>
  </si>
  <si>
    <t>P01049e : (2,98+5,61)*2*4,10+16,67</t>
  </si>
  <si>
    <t>P01049f : (1,76+1,95)*2*4,10+3,43</t>
  </si>
  <si>
    <t>Odpočet otvorů : -1,10*2,18</t>
  </si>
  <si>
    <t>P01049g : (4,44+5,16)*2*4,10+22,89</t>
  </si>
  <si>
    <t>P01049h : (2,56+1,95)*2*(2,75-2,02)</t>
  </si>
  <si>
    <t>Ostatní plochy související s opravami omítek : 50,00</t>
  </si>
  <si>
    <t>79901</t>
  </si>
  <si>
    <t>D+M orientační systém</t>
  </si>
  <si>
    <t>M2101T00</t>
  </si>
  <si>
    <t>Elektroinstalace - viz rozpočet specialisty</t>
  </si>
  <si>
    <t>M2201T00</t>
  </si>
  <si>
    <t>Slaboproud - viz rozpočet specialisty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</si>
  <si>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</si>
  <si>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</si>
  <si>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</si>
  <si>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</si>
  <si>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</si>
  <si>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</si>
  <si>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</si>
  <si>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</si>
  <si>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POL99_8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</si>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</sst>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SlKjdSrElOSWR/xsar1/eSPa1bEAhZEriA4YJ0tG55v76cNJO6b1yMyCJkqnRQ63z53Z73hZa6wUX5hoeH/74w==" saltValue="Ctz/y5/qXvkjVHRhOLpgD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22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4511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/>
      <c r="E5" s="228"/>
      <c r="F5" s="228"/>
      <c r="G5" s="22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SUMIF(F53:F81,A16,I53:I81)+SUMIF(F53:F81,"PSU",I53:I81)</f>
        <v>0</v>
      </c>
      <c r="J16" s="21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SUMIF(F53:F81,A17,I53:I81)</f>
        <v>0</v>
      </c>
      <c r="J17" s="21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SUMIF(F53:F81,A18,I53:I81)</f>
        <v>0</v>
      </c>
      <c r="J18" s="212"/>
    </row>
    <row r="19" spans="1:10" ht="23.25" customHeight="1" x14ac:dyDescent="0.2">
      <c r="A19" s="139" t="s">
        <v>119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SUMIF(F53:F81,A19,I53:I81)</f>
        <v>0</v>
      </c>
      <c r="J19" s="212"/>
    </row>
    <row r="20" spans="1:10" ht="23.25" customHeight="1" x14ac:dyDescent="0.2">
      <c r="A20" s="139" t="s">
        <v>120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SUMIF(F53:F81,A20,I53:I81)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0"/>
      <c r="D39" s="200"/>
      <c r="E39" s="200"/>
      <c r="F39" s="99">
        <f>'SO 01 D.1.1.1 Pol'!AE655</f>
        <v>0</v>
      </c>
      <c r="G39" s="100">
        <f>'SO 01 D.1.1.1 Pol'!AF655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201" t="s">
        <v>52</v>
      </c>
      <c r="D40" s="201"/>
      <c r="E40" s="20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201" t="s">
        <v>46</v>
      </c>
      <c r="D41" s="201"/>
      <c r="E41" s="201"/>
      <c r="F41" s="104">
        <f>'SO 01 D.1.1.1 Pol'!AE655</f>
        <v>0</v>
      </c>
      <c r="G41" s="105">
        <f>'SO 01 D.1.1.1 Pol'!AF655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200" t="s">
        <v>44</v>
      </c>
      <c r="D42" s="200"/>
      <c r="E42" s="200"/>
      <c r="F42" s="108">
        <f>'SO 01 D.1.1.1 Pol'!AE655</f>
        <v>0</v>
      </c>
      <c r="G42" s="101">
        <f>'SO 01 D.1.1.1 Pol'!AF655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202" t="s">
        <v>53</v>
      </c>
      <c r="C43" s="203"/>
      <c r="D43" s="203"/>
      <c r="E43" s="20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0" t="s">
        <v>61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62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63</v>
      </c>
      <c r="C53" s="198" t="s">
        <v>64</v>
      </c>
      <c r="D53" s="199"/>
      <c r="E53" s="199"/>
      <c r="F53" s="135" t="s">
        <v>24</v>
      </c>
      <c r="G53" s="136"/>
      <c r="H53" s="136"/>
      <c r="I53" s="136">
        <f>'SO 01 D.1.1.1 Pol'!G8</f>
        <v>0</v>
      </c>
      <c r="J53" s="132" t="str">
        <f>IF(I82=0,"",I53/I82*100)</f>
        <v/>
      </c>
    </row>
    <row r="54" spans="1:10" ht="36.75" customHeight="1" x14ac:dyDescent="0.2">
      <c r="A54" s="123"/>
      <c r="B54" s="128" t="s">
        <v>65</v>
      </c>
      <c r="C54" s="198" t="s">
        <v>66</v>
      </c>
      <c r="D54" s="199"/>
      <c r="E54" s="199"/>
      <c r="F54" s="135" t="s">
        <v>24</v>
      </c>
      <c r="G54" s="136"/>
      <c r="H54" s="136"/>
      <c r="I54" s="136">
        <f>'SO 01 D.1.1.1 Pol'!G29</f>
        <v>0</v>
      </c>
      <c r="J54" s="132" t="str">
        <f>IF(I82=0,"",I54/I82*100)</f>
        <v/>
      </c>
    </row>
    <row r="55" spans="1:10" ht="36.75" customHeight="1" x14ac:dyDescent="0.2">
      <c r="A55" s="123"/>
      <c r="B55" s="128" t="s">
        <v>67</v>
      </c>
      <c r="C55" s="198" t="s">
        <v>68</v>
      </c>
      <c r="D55" s="199"/>
      <c r="E55" s="199"/>
      <c r="F55" s="135" t="s">
        <v>24</v>
      </c>
      <c r="G55" s="136"/>
      <c r="H55" s="136"/>
      <c r="I55" s="136">
        <f>'SO 01 D.1.1.1 Pol'!G45</f>
        <v>0</v>
      </c>
      <c r="J55" s="132" t="str">
        <f>IF(I82=0,"",I55/I82*100)</f>
        <v/>
      </c>
    </row>
    <row r="56" spans="1:10" ht="36.75" customHeight="1" x14ac:dyDescent="0.2">
      <c r="A56" s="123"/>
      <c r="B56" s="128" t="s">
        <v>69</v>
      </c>
      <c r="C56" s="198" t="s">
        <v>70</v>
      </c>
      <c r="D56" s="199"/>
      <c r="E56" s="199"/>
      <c r="F56" s="135" t="s">
        <v>24</v>
      </c>
      <c r="G56" s="136"/>
      <c r="H56" s="136"/>
      <c r="I56" s="136">
        <f>'SO 01 D.1.1.1 Pol'!G79</f>
        <v>0</v>
      </c>
      <c r="J56" s="132" t="str">
        <f>IF(I82=0,"",I56/I82*100)</f>
        <v/>
      </c>
    </row>
    <row r="57" spans="1:10" ht="36.75" customHeight="1" x14ac:dyDescent="0.2">
      <c r="A57" s="123"/>
      <c r="B57" s="128" t="s">
        <v>71</v>
      </c>
      <c r="C57" s="198" t="s">
        <v>72</v>
      </c>
      <c r="D57" s="199"/>
      <c r="E57" s="199"/>
      <c r="F57" s="135" t="s">
        <v>24</v>
      </c>
      <c r="G57" s="136"/>
      <c r="H57" s="136"/>
      <c r="I57" s="136">
        <f>'SO 01 D.1.1.1 Pol'!G122</f>
        <v>0</v>
      </c>
      <c r="J57" s="132" t="str">
        <f>IF(I82=0,"",I57/I82*100)</f>
        <v/>
      </c>
    </row>
    <row r="58" spans="1:10" ht="36.75" customHeight="1" x14ac:dyDescent="0.2">
      <c r="A58" s="123"/>
      <c r="B58" s="128" t="s">
        <v>73</v>
      </c>
      <c r="C58" s="198" t="s">
        <v>74</v>
      </c>
      <c r="D58" s="199"/>
      <c r="E58" s="199"/>
      <c r="F58" s="135" t="s">
        <v>24</v>
      </c>
      <c r="G58" s="136"/>
      <c r="H58" s="136"/>
      <c r="I58" s="136">
        <f>'SO 01 D.1.1.1 Pol'!G173</f>
        <v>0</v>
      </c>
      <c r="J58" s="132" t="str">
        <f>IF(I82=0,"",I58/I82*100)</f>
        <v/>
      </c>
    </row>
    <row r="59" spans="1:10" ht="36.75" customHeight="1" x14ac:dyDescent="0.2">
      <c r="A59" s="123"/>
      <c r="B59" s="128" t="s">
        <v>75</v>
      </c>
      <c r="C59" s="198" t="s">
        <v>76</v>
      </c>
      <c r="D59" s="199"/>
      <c r="E59" s="199"/>
      <c r="F59" s="135" t="s">
        <v>24</v>
      </c>
      <c r="G59" s="136"/>
      <c r="H59" s="136"/>
      <c r="I59" s="136">
        <f>'SO 01 D.1.1.1 Pol'!G187</f>
        <v>0</v>
      </c>
      <c r="J59" s="132" t="str">
        <f>IF(I82=0,"",I59/I82*100)</f>
        <v/>
      </c>
    </row>
    <row r="60" spans="1:10" ht="36.75" customHeight="1" x14ac:dyDescent="0.2">
      <c r="A60" s="123"/>
      <c r="B60" s="128" t="s">
        <v>77</v>
      </c>
      <c r="C60" s="198" t="s">
        <v>78</v>
      </c>
      <c r="D60" s="199"/>
      <c r="E60" s="199"/>
      <c r="F60" s="135" t="s">
        <v>24</v>
      </c>
      <c r="G60" s="136"/>
      <c r="H60" s="136"/>
      <c r="I60" s="136">
        <f>'SO 01 D.1.1.1 Pol'!G192</f>
        <v>0</v>
      </c>
      <c r="J60" s="132" t="str">
        <f>IF(I82=0,"",I60/I82*100)</f>
        <v/>
      </c>
    </row>
    <row r="61" spans="1:10" ht="36.75" customHeight="1" x14ac:dyDescent="0.2">
      <c r="A61" s="123"/>
      <c r="B61" s="128" t="s">
        <v>79</v>
      </c>
      <c r="C61" s="198" t="s">
        <v>80</v>
      </c>
      <c r="D61" s="199"/>
      <c r="E61" s="199"/>
      <c r="F61" s="135" t="s">
        <v>24</v>
      </c>
      <c r="G61" s="136"/>
      <c r="H61" s="136"/>
      <c r="I61" s="136">
        <f>'SO 01 D.1.1.1 Pol'!G195</f>
        <v>0</v>
      </c>
      <c r="J61" s="132" t="str">
        <f>IF(I82=0,"",I61/I82*100)</f>
        <v/>
      </c>
    </row>
    <row r="62" spans="1:10" ht="36.75" customHeight="1" x14ac:dyDescent="0.2">
      <c r="A62" s="123"/>
      <c r="B62" s="128" t="s">
        <v>81</v>
      </c>
      <c r="C62" s="198" t="s">
        <v>82</v>
      </c>
      <c r="D62" s="199"/>
      <c r="E62" s="199"/>
      <c r="F62" s="135" t="s">
        <v>24</v>
      </c>
      <c r="G62" s="136"/>
      <c r="H62" s="136"/>
      <c r="I62" s="136">
        <f>'SO 01 D.1.1.1 Pol'!G198</f>
        <v>0</v>
      </c>
      <c r="J62" s="132" t="str">
        <f>IF(I82=0,"",I62/I82*100)</f>
        <v/>
      </c>
    </row>
    <row r="63" spans="1:10" ht="36.75" customHeight="1" x14ac:dyDescent="0.2">
      <c r="A63" s="123"/>
      <c r="B63" s="128" t="s">
        <v>83</v>
      </c>
      <c r="C63" s="198" t="s">
        <v>84</v>
      </c>
      <c r="D63" s="199"/>
      <c r="E63" s="199"/>
      <c r="F63" s="135" t="s">
        <v>24</v>
      </c>
      <c r="G63" s="136"/>
      <c r="H63" s="136"/>
      <c r="I63" s="136">
        <f>'SO 01 D.1.1.1 Pol'!G272</f>
        <v>0</v>
      </c>
      <c r="J63" s="132" t="str">
        <f>IF(I82=0,"",I63/I82*100)</f>
        <v/>
      </c>
    </row>
    <row r="64" spans="1:10" ht="36.75" customHeight="1" x14ac:dyDescent="0.2">
      <c r="A64" s="123"/>
      <c r="B64" s="128" t="s">
        <v>85</v>
      </c>
      <c r="C64" s="198" t="s">
        <v>86</v>
      </c>
      <c r="D64" s="199"/>
      <c r="E64" s="199"/>
      <c r="F64" s="135" t="s">
        <v>24</v>
      </c>
      <c r="G64" s="136"/>
      <c r="H64" s="136"/>
      <c r="I64" s="136">
        <f>'SO 01 D.1.1.1 Pol'!G290</f>
        <v>0</v>
      </c>
      <c r="J64" s="132" t="str">
        <f>IF(I82=0,"",I64/I82*100)</f>
        <v/>
      </c>
    </row>
    <row r="65" spans="1:10" ht="36.75" customHeight="1" x14ac:dyDescent="0.2">
      <c r="A65" s="123"/>
      <c r="B65" s="128" t="s">
        <v>87</v>
      </c>
      <c r="C65" s="198" t="s">
        <v>88</v>
      </c>
      <c r="D65" s="199"/>
      <c r="E65" s="199"/>
      <c r="F65" s="135" t="s">
        <v>25</v>
      </c>
      <c r="G65" s="136"/>
      <c r="H65" s="136"/>
      <c r="I65" s="136">
        <f>'SO 01 D.1.1.1 Pol'!G293</f>
        <v>0</v>
      </c>
      <c r="J65" s="132" t="str">
        <f>IF(I82=0,"",I65/I82*100)</f>
        <v/>
      </c>
    </row>
    <row r="66" spans="1:10" ht="36.75" customHeight="1" x14ac:dyDescent="0.2">
      <c r="A66" s="123"/>
      <c r="B66" s="128" t="s">
        <v>89</v>
      </c>
      <c r="C66" s="198" t="s">
        <v>90</v>
      </c>
      <c r="D66" s="199"/>
      <c r="E66" s="199"/>
      <c r="F66" s="135" t="s">
        <v>25</v>
      </c>
      <c r="G66" s="136"/>
      <c r="H66" s="136"/>
      <c r="I66" s="136">
        <f>'SO 01 D.1.1.1 Pol'!G323</f>
        <v>0</v>
      </c>
      <c r="J66" s="132" t="str">
        <f>IF(I82=0,"",I66/I82*100)</f>
        <v/>
      </c>
    </row>
    <row r="67" spans="1:10" ht="36.75" customHeight="1" x14ac:dyDescent="0.2">
      <c r="A67" s="123"/>
      <c r="B67" s="128" t="s">
        <v>91</v>
      </c>
      <c r="C67" s="198" t="s">
        <v>92</v>
      </c>
      <c r="D67" s="199"/>
      <c r="E67" s="199"/>
      <c r="F67" s="135" t="s">
        <v>25</v>
      </c>
      <c r="G67" s="136"/>
      <c r="H67" s="136"/>
      <c r="I67" s="136">
        <f>'SO 01 D.1.1.1 Pol'!G384</f>
        <v>0</v>
      </c>
      <c r="J67" s="132" t="str">
        <f>IF(I82=0,"",I67/I82*100)</f>
        <v/>
      </c>
    </row>
    <row r="68" spans="1:10" ht="36.75" customHeight="1" x14ac:dyDescent="0.2">
      <c r="A68" s="123"/>
      <c r="B68" s="128" t="s">
        <v>93</v>
      </c>
      <c r="C68" s="198" t="s">
        <v>94</v>
      </c>
      <c r="D68" s="199"/>
      <c r="E68" s="199"/>
      <c r="F68" s="135" t="s">
        <v>25</v>
      </c>
      <c r="G68" s="136"/>
      <c r="H68" s="136"/>
      <c r="I68" s="136">
        <f>'SO 01 D.1.1.1 Pol'!G386</f>
        <v>0</v>
      </c>
      <c r="J68" s="132" t="str">
        <f>IF(I82=0,"",I68/I82*100)</f>
        <v/>
      </c>
    </row>
    <row r="69" spans="1:10" ht="36.75" customHeight="1" x14ac:dyDescent="0.2">
      <c r="A69" s="123"/>
      <c r="B69" s="128" t="s">
        <v>95</v>
      </c>
      <c r="C69" s="198" t="s">
        <v>96</v>
      </c>
      <c r="D69" s="199"/>
      <c r="E69" s="199"/>
      <c r="F69" s="135" t="s">
        <v>25</v>
      </c>
      <c r="G69" s="136"/>
      <c r="H69" s="136"/>
      <c r="I69" s="136">
        <f>'SO 01 D.1.1.1 Pol'!G395</f>
        <v>0</v>
      </c>
      <c r="J69" s="132" t="str">
        <f>IF(I82=0,"",I69/I82*100)</f>
        <v/>
      </c>
    </row>
    <row r="70" spans="1:10" ht="36.75" customHeight="1" x14ac:dyDescent="0.2">
      <c r="A70" s="123"/>
      <c r="B70" s="128" t="s">
        <v>97</v>
      </c>
      <c r="C70" s="198" t="s">
        <v>98</v>
      </c>
      <c r="D70" s="199"/>
      <c r="E70" s="199"/>
      <c r="F70" s="135" t="s">
        <v>25</v>
      </c>
      <c r="G70" s="136"/>
      <c r="H70" s="136"/>
      <c r="I70" s="136">
        <f>'SO 01 D.1.1.1 Pol'!G397</f>
        <v>0</v>
      </c>
      <c r="J70" s="132" t="str">
        <f>IF(I82=0,"",I70/I82*100)</f>
        <v/>
      </c>
    </row>
    <row r="71" spans="1:10" ht="36.75" customHeight="1" x14ac:dyDescent="0.2">
      <c r="A71" s="123"/>
      <c r="B71" s="128" t="s">
        <v>99</v>
      </c>
      <c r="C71" s="198" t="s">
        <v>100</v>
      </c>
      <c r="D71" s="199"/>
      <c r="E71" s="199"/>
      <c r="F71" s="135" t="s">
        <v>25</v>
      </c>
      <c r="G71" s="136"/>
      <c r="H71" s="136"/>
      <c r="I71" s="136">
        <f>'SO 01 D.1.1.1 Pol'!G399</f>
        <v>0</v>
      </c>
      <c r="J71" s="132" t="str">
        <f>IF(I82=0,"",I71/I82*100)</f>
        <v/>
      </c>
    </row>
    <row r="72" spans="1:10" ht="36.75" customHeight="1" x14ac:dyDescent="0.2">
      <c r="A72" s="123"/>
      <c r="B72" s="128" t="s">
        <v>101</v>
      </c>
      <c r="C72" s="198" t="s">
        <v>102</v>
      </c>
      <c r="D72" s="199"/>
      <c r="E72" s="199"/>
      <c r="F72" s="135" t="s">
        <v>25</v>
      </c>
      <c r="G72" s="136"/>
      <c r="H72" s="136"/>
      <c r="I72" s="136">
        <f>'SO 01 D.1.1.1 Pol'!G430</f>
        <v>0</v>
      </c>
      <c r="J72" s="132" t="str">
        <f>IF(I82=0,"",I72/I82*100)</f>
        <v/>
      </c>
    </row>
    <row r="73" spans="1:10" ht="36.75" customHeight="1" x14ac:dyDescent="0.2">
      <c r="A73" s="123"/>
      <c r="B73" s="128" t="s">
        <v>103</v>
      </c>
      <c r="C73" s="198" t="s">
        <v>104</v>
      </c>
      <c r="D73" s="199"/>
      <c r="E73" s="199"/>
      <c r="F73" s="135" t="s">
        <v>25</v>
      </c>
      <c r="G73" s="136"/>
      <c r="H73" s="136"/>
      <c r="I73" s="136">
        <f>'SO 01 D.1.1.1 Pol'!G443</f>
        <v>0</v>
      </c>
      <c r="J73" s="132" t="str">
        <f>IF(I82=0,"",I73/I82*100)</f>
        <v/>
      </c>
    </row>
    <row r="74" spans="1:10" ht="36.75" customHeight="1" x14ac:dyDescent="0.2">
      <c r="A74" s="123"/>
      <c r="B74" s="128" t="s">
        <v>105</v>
      </c>
      <c r="C74" s="198" t="s">
        <v>106</v>
      </c>
      <c r="D74" s="199"/>
      <c r="E74" s="199"/>
      <c r="F74" s="135" t="s">
        <v>25</v>
      </c>
      <c r="G74" s="136"/>
      <c r="H74" s="136"/>
      <c r="I74" s="136">
        <f>'SO 01 D.1.1.1 Pol'!G454</f>
        <v>0</v>
      </c>
      <c r="J74" s="132" t="str">
        <f>IF(I82=0,"",I74/I82*100)</f>
        <v/>
      </c>
    </row>
    <row r="75" spans="1:10" ht="36.75" customHeight="1" x14ac:dyDescent="0.2">
      <c r="A75" s="123"/>
      <c r="B75" s="128" t="s">
        <v>107</v>
      </c>
      <c r="C75" s="198" t="s">
        <v>108</v>
      </c>
      <c r="D75" s="199"/>
      <c r="E75" s="199"/>
      <c r="F75" s="135" t="s">
        <v>25</v>
      </c>
      <c r="G75" s="136"/>
      <c r="H75" s="136"/>
      <c r="I75" s="136">
        <f>'SO 01 D.1.1.1 Pol'!G482</f>
        <v>0</v>
      </c>
      <c r="J75" s="132" t="str">
        <f>IF(I82=0,"",I75/I82*100)</f>
        <v/>
      </c>
    </row>
    <row r="76" spans="1:10" ht="36.75" customHeight="1" x14ac:dyDescent="0.2">
      <c r="A76" s="123"/>
      <c r="B76" s="128" t="s">
        <v>109</v>
      </c>
      <c r="C76" s="198" t="s">
        <v>110</v>
      </c>
      <c r="D76" s="199"/>
      <c r="E76" s="199"/>
      <c r="F76" s="135" t="s">
        <v>25</v>
      </c>
      <c r="G76" s="136"/>
      <c r="H76" s="136"/>
      <c r="I76" s="136">
        <f>'SO 01 D.1.1.1 Pol'!G576</f>
        <v>0</v>
      </c>
      <c r="J76" s="132" t="str">
        <f>IF(I82=0,"",I76/I82*100)</f>
        <v/>
      </c>
    </row>
    <row r="77" spans="1:10" ht="36.75" customHeight="1" x14ac:dyDescent="0.2">
      <c r="A77" s="123"/>
      <c r="B77" s="128" t="s">
        <v>111</v>
      </c>
      <c r="C77" s="198" t="s">
        <v>112</v>
      </c>
      <c r="D77" s="199"/>
      <c r="E77" s="199"/>
      <c r="F77" s="135" t="s">
        <v>25</v>
      </c>
      <c r="G77" s="136"/>
      <c r="H77" s="136"/>
      <c r="I77" s="136">
        <f>'SO 01 D.1.1.1 Pol'!G599</f>
        <v>0</v>
      </c>
      <c r="J77" s="132" t="str">
        <f>IF(I82=0,"",I77/I82*100)</f>
        <v/>
      </c>
    </row>
    <row r="78" spans="1:10" ht="36.75" customHeight="1" x14ac:dyDescent="0.2">
      <c r="A78" s="123"/>
      <c r="B78" s="128" t="s">
        <v>113</v>
      </c>
      <c r="C78" s="198" t="s">
        <v>114</v>
      </c>
      <c r="D78" s="199"/>
      <c r="E78" s="199"/>
      <c r="F78" s="135" t="s">
        <v>25</v>
      </c>
      <c r="G78" s="136"/>
      <c r="H78" s="136"/>
      <c r="I78" s="136">
        <f>'SO 01 D.1.1.1 Pol'!G637</f>
        <v>0</v>
      </c>
      <c r="J78" s="132" t="str">
        <f>IF(I82=0,"",I78/I82*100)</f>
        <v/>
      </c>
    </row>
    <row r="79" spans="1:10" ht="36.75" customHeight="1" x14ac:dyDescent="0.2">
      <c r="A79" s="123"/>
      <c r="B79" s="128" t="s">
        <v>115</v>
      </c>
      <c r="C79" s="198" t="s">
        <v>116</v>
      </c>
      <c r="D79" s="199"/>
      <c r="E79" s="199"/>
      <c r="F79" s="135" t="s">
        <v>26</v>
      </c>
      <c r="G79" s="136"/>
      <c r="H79" s="136"/>
      <c r="I79" s="136">
        <f>'SO 01 D.1.1.1 Pol'!G639</f>
        <v>0</v>
      </c>
      <c r="J79" s="132" t="str">
        <f>IF(I82=0,"",I79/I82*100)</f>
        <v/>
      </c>
    </row>
    <row r="80" spans="1:10" ht="36.75" customHeight="1" x14ac:dyDescent="0.2">
      <c r="A80" s="123"/>
      <c r="B80" s="128" t="s">
        <v>117</v>
      </c>
      <c r="C80" s="198" t="s">
        <v>118</v>
      </c>
      <c r="D80" s="199"/>
      <c r="E80" s="199"/>
      <c r="F80" s="135" t="s">
        <v>26</v>
      </c>
      <c r="G80" s="136"/>
      <c r="H80" s="136"/>
      <c r="I80" s="136">
        <f>'SO 01 D.1.1.1 Pol'!G641</f>
        <v>0</v>
      </c>
      <c r="J80" s="132" t="str">
        <f>IF(I82=0,"",I80/I82*100)</f>
        <v/>
      </c>
    </row>
    <row r="81" spans="1:10" ht="36.75" customHeight="1" x14ac:dyDescent="0.2">
      <c r="A81" s="123"/>
      <c r="B81" s="128" t="s">
        <v>119</v>
      </c>
      <c r="C81" s="198" t="s">
        <v>27</v>
      </c>
      <c r="D81" s="199"/>
      <c r="E81" s="199"/>
      <c r="F81" s="135" t="s">
        <v>119</v>
      </c>
      <c r="G81" s="136"/>
      <c r="H81" s="136"/>
      <c r="I81" s="136">
        <f>'SO 01 D.1.1.1 Pol'!G643</f>
        <v>0</v>
      </c>
      <c r="J81" s="132" t="str">
        <f>IF(I82=0,"",I81/I82*100)</f>
        <v/>
      </c>
    </row>
    <row r="82" spans="1:10" ht="25.5" customHeight="1" x14ac:dyDescent="0.2">
      <c r="A82" s="124"/>
      <c r="B82" s="129" t="s">
        <v>1</v>
      </c>
      <c r="C82" s="130"/>
      <c r="D82" s="131"/>
      <c r="E82" s="131"/>
      <c r="F82" s="137"/>
      <c r="G82" s="138"/>
      <c r="H82" s="138"/>
      <c r="I82" s="138">
        <f>SUM(I53:I81)</f>
        <v>0</v>
      </c>
      <c r="J82" s="133">
        <f>SUM(J53:J81)</f>
        <v>0</v>
      </c>
    </row>
    <row r="83" spans="1:10" x14ac:dyDescent="0.2">
      <c r="F83" s="87"/>
      <c r="G83" s="87"/>
      <c r="H83" s="87"/>
      <c r="I83" s="87"/>
      <c r="J83" s="134"/>
    </row>
    <row r="84" spans="1:10" x14ac:dyDescent="0.2">
      <c r="F84" s="87"/>
      <c r="G84" s="87"/>
      <c r="H84" s="87"/>
      <c r="I84" s="87"/>
      <c r="J84" s="134"/>
    </row>
    <row r="85" spans="1:10" x14ac:dyDescent="0.2">
      <c r="F85" s="87"/>
      <c r="G85" s="87"/>
      <c r="H85" s="87"/>
      <c r="I85" s="87"/>
      <c r="J85" s="134"/>
    </row>
  </sheetData>
  <sheetProtection algorithmName="SHA-512" hashValue="GwsMFTpDNCt762lrCkA9e3/u/gmdUNu2h7uGtquVSBZbSOJOahDP17W1eLlz+7qZJvXYTRh52/XoRYggZPFNmQ==" saltValue="fb588gtQjSEwrLcUJLGnX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8:E78"/>
    <mergeCell ref="C79:E79"/>
    <mergeCell ref="C80:E80"/>
    <mergeCell ref="C81:E81"/>
    <mergeCell ref="C73:E73"/>
    <mergeCell ref="C74:E74"/>
    <mergeCell ref="C75:E75"/>
    <mergeCell ref="C76:E76"/>
    <mergeCell ref="C77:E7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foPEgKQ08tsGf5RqjjGLVI9VVNGR4sVJsCsrPsvAwmN4P1yJz331MGS1JAumJlq/f1n2BLXkO9/OlPzZAZBnOg==" saltValue="AeReZV78c72wwRCsdN9ZJ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EB6D6-2726-4742-B383-6FD04D786CB6}">
  <sheetPr>
    <outlinePr summaryBelow="0"/>
  </sheetPr>
  <dimension ref="A1:BH5000"/>
  <sheetViews>
    <sheetView workbookViewId="0">
      <pane ySplit="7" topLeftCell="A227" activePane="bottomLeft" state="frozen"/>
      <selection pane="bottomLeft" activeCell="F324" sqref="F324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121</v>
      </c>
      <c r="B1" s="262"/>
      <c r="C1" s="262"/>
      <c r="D1" s="262"/>
      <c r="E1" s="262"/>
      <c r="F1" s="262"/>
      <c r="G1" s="262"/>
      <c r="AG1" t="s">
        <v>122</v>
      </c>
    </row>
    <row r="2" spans="1:60" ht="24.95" customHeight="1" x14ac:dyDescent="0.2">
      <c r="A2" s="50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123</v>
      </c>
    </row>
    <row r="3" spans="1:60" ht="24.95" customHeight="1" x14ac:dyDescent="0.2">
      <c r="A3" s="50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1" t="s">
        <v>123</v>
      </c>
      <c r="AG3" t="s">
        <v>124</v>
      </c>
    </row>
    <row r="4" spans="1:60" ht="24.95" customHeight="1" x14ac:dyDescent="0.2">
      <c r="A4" s="140" t="s">
        <v>9</v>
      </c>
      <c r="B4" s="141" t="s">
        <v>43</v>
      </c>
      <c r="C4" s="266" t="s">
        <v>44</v>
      </c>
      <c r="D4" s="267"/>
      <c r="E4" s="267"/>
      <c r="F4" s="267"/>
      <c r="G4" s="268"/>
      <c r="AG4" t="s">
        <v>125</v>
      </c>
    </row>
    <row r="5" spans="1:60" x14ac:dyDescent="0.2">
      <c r="D5" s="10"/>
    </row>
    <row r="6" spans="1:60" ht="38.25" x14ac:dyDescent="0.2">
      <c r="A6" s="143" t="s">
        <v>126</v>
      </c>
      <c r="B6" s="145" t="s">
        <v>127</v>
      </c>
      <c r="C6" s="145" t="s">
        <v>128</v>
      </c>
      <c r="D6" s="144" t="s">
        <v>129</v>
      </c>
      <c r="E6" s="143" t="s">
        <v>130</v>
      </c>
      <c r="F6" s="142" t="s">
        <v>131</v>
      </c>
      <c r="G6" s="143" t="s">
        <v>29</v>
      </c>
      <c r="H6" s="146" t="s">
        <v>30</v>
      </c>
      <c r="I6" s="146" t="s">
        <v>132</v>
      </c>
      <c r="J6" s="146" t="s">
        <v>31</v>
      </c>
      <c r="K6" s="146" t="s">
        <v>133</v>
      </c>
      <c r="L6" s="146" t="s">
        <v>134</v>
      </c>
      <c r="M6" s="146" t="s">
        <v>135</v>
      </c>
      <c r="N6" s="146" t="s">
        <v>136</v>
      </c>
      <c r="O6" s="146" t="s">
        <v>137</v>
      </c>
      <c r="P6" s="146" t="s">
        <v>138</v>
      </c>
      <c r="Q6" s="146" t="s">
        <v>139</v>
      </c>
      <c r="R6" s="146" t="s">
        <v>140</v>
      </c>
      <c r="S6" s="146" t="s">
        <v>141</v>
      </c>
      <c r="T6" s="146" t="s">
        <v>142</v>
      </c>
      <c r="U6" s="146" t="s">
        <v>143</v>
      </c>
      <c r="V6" s="146" t="s">
        <v>144</v>
      </c>
      <c r="W6" s="146" t="s">
        <v>145</v>
      </c>
      <c r="X6" s="146" t="s">
        <v>146</v>
      </c>
      <c r="Y6" s="146" t="s">
        <v>147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148</v>
      </c>
      <c r="B8" s="166" t="s">
        <v>63</v>
      </c>
      <c r="C8" s="188" t="s">
        <v>64</v>
      </c>
      <c r="D8" s="167"/>
      <c r="E8" s="168"/>
      <c r="F8" s="169"/>
      <c r="G8" s="169">
        <f>SUMIF(AG9:AG28,"&lt;&gt;NOR",G9:G28)</f>
        <v>0</v>
      </c>
      <c r="H8" s="169"/>
      <c r="I8" s="169">
        <f>SUM(I9:I28)</f>
        <v>0</v>
      </c>
      <c r="J8" s="169"/>
      <c r="K8" s="169">
        <f>SUM(K9:K28)</f>
        <v>0</v>
      </c>
      <c r="L8" s="169"/>
      <c r="M8" s="169">
        <f>SUM(M9:M28)</f>
        <v>0</v>
      </c>
      <c r="N8" s="168"/>
      <c r="O8" s="168">
        <f>SUM(O9:O28)</f>
        <v>25.88</v>
      </c>
      <c r="P8" s="168"/>
      <c r="Q8" s="168">
        <f>SUM(Q9:Q28)</f>
        <v>0</v>
      </c>
      <c r="R8" s="169"/>
      <c r="S8" s="169"/>
      <c r="T8" s="170"/>
      <c r="U8" s="164"/>
      <c r="V8" s="164">
        <f>SUM(V9:V28)</f>
        <v>116.61</v>
      </c>
      <c r="W8" s="164"/>
      <c r="X8" s="164"/>
      <c r="Y8" s="164"/>
      <c r="AG8" t="s">
        <v>149</v>
      </c>
    </row>
    <row r="9" spans="1:60" ht="22.5" outlineLevel="1" x14ac:dyDescent="0.2">
      <c r="A9" s="172">
        <v>1</v>
      </c>
      <c r="B9" s="173" t="s">
        <v>150</v>
      </c>
      <c r="C9" s="189" t="s">
        <v>151</v>
      </c>
      <c r="D9" s="174" t="s">
        <v>152</v>
      </c>
      <c r="E9" s="175">
        <v>0.504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1.62836</v>
      </c>
      <c r="O9" s="175">
        <f>ROUND(E9*N9,2)</f>
        <v>0.82</v>
      </c>
      <c r="P9" s="175">
        <v>0</v>
      </c>
      <c r="Q9" s="175">
        <f>ROUND(E9*P9,2)</f>
        <v>0</v>
      </c>
      <c r="R9" s="177" t="s">
        <v>153</v>
      </c>
      <c r="S9" s="177" t="s">
        <v>154</v>
      </c>
      <c r="T9" s="178" t="s">
        <v>155</v>
      </c>
      <c r="U9" s="158">
        <v>4.8899999999999997</v>
      </c>
      <c r="V9" s="158">
        <f>ROUND(E9*U9,2)</f>
        <v>2.46</v>
      </c>
      <c r="W9" s="158"/>
      <c r="X9" s="158" t="s">
        <v>156</v>
      </c>
      <c r="Y9" s="158" t="s">
        <v>157</v>
      </c>
      <c r="Z9" s="147"/>
      <c r="AA9" s="147"/>
      <c r="AB9" s="147"/>
      <c r="AC9" s="147"/>
      <c r="AD9" s="147"/>
      <c r="AE9" s="147"/>
      <c r="AF9" s="147"/>
      <c r="AG9" s="147" t="s">
        <v>158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58" t="s">
        <v>159</v>
      </c>
      <c r="D10" s="259"/>
      <c r="E10" s="259"/>
      <c r="F10" s="259"/>
      <c r="G10" s="259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160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90" t="s">
        <v>161</v>
      </c>
      <c r="D11" s="160"/>
      <c r="E11" s="161">
        <v>0.378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162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90" t="s">
        <v>163</v>
      </c>
      <c r="D12" s="160"/>
      <c r="E12" s="161">
        <v>0.126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162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2">
        <v>2</v>
      </c>
      <c r="B13" s="173" t="s">
        <v>164</v>
      </c>
      <c r="C13" s="189" t="s">
        <v>165</v>
      </c>
      <c r="D13" s="174" t="s">
        <v>166</v>
      </c>
      <c r="E13" s="175">
        <v>32.942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5">
        <v>0.21063000000000001</v>
      </c>
      <c r="O13" s="175">
        <f>ROUND(E13*N13,2)</f>
        <v>6.94</v>
      </c>
      <c r="P13" s="175">
        <v>0</v>
      </c>
      <c r="Q13" s="175">
        <f>ROUND(E13*P13,2)</f>
        <v>0</v>
      </c>
      <c r="R13" s="177" t="s">
        <v>167</v>
      </c>
      <c r="S13" s="177" t="s">
        <v>154</v>
      </c>
      <c r="T13" s="178" t="s">
        <v>155</v>
      </c>
      <c r="U13" s="158">
        <v>0.71719999999999995</v>
      </c>
      <c r="V13" s="158">
        <f>ROUND(E13*U13,2)</f>
        <v>23.63</v>
      </c>
      <c r="W13" s="158"/>
      <c r="X13" s="158" t="s">
        <v>156</v>
      </c>
      <c r="Y13" s="158" t="s">
        <v>157</v>
      </c>
      <c r="Z13" s="147"/>
      <c r="AA13" s="147"/>
      <c r="AB13" s="147"/>
      <c r="AC13" s="147"/>
      <c r="AD13" s="147"/>
      <c r="AE13" s="147"/>
      <c r="AF13" s="147"/>
      <c r="AG13" s="147" t="s">
        <v>158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90" t="s">
        <v>168</v>
      </c>
      <c r="D14" s="160"/>
      <c r="E14" s="161">
        <v>32.942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162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2">
        <v>3</v>
      </c>
      <c r="B15" s="173" t="s">
        <v>169</v>
      </c>
      <c r="C15" s="189" t="s">
        <v>170</v>
      </c>
      <c r="D15" s="174" t="s">
        <v>171</v>
      </c>
      <c r="E15" s="175">
        <v>6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2.2880000000000001E-2</v>
      </c>
      <c r="O15" s="175">
        <f>ROUND(E15*N15,2)</f>
        <v>0.14000000000000001</v>
      </c>
      <c r="P15" s="175">
        <v>0</v>
      </c>
      <c r="Q15" s="175">
        <f>ROUND(E15*P15,2)</f>
        <v>0</v>
      </c>
      <c r="R15" s="177" t="s">
        <v>167</v>
      </c>
      <c r="S15" s="177" t="s">
        <v>154</v>
      </c>
      <c r="T15" s="178" t="s">
        <v>155</v>
      </c>
      <c r="U15" s="158">
        <v>0.3175</v>
      </c>
      <c r="V15" s="158">
        <f>ROUND(E15*U15,2)</f>
        <v>1.91</v>
      </c>
      <c r="W15" s="158"/>
      <c r="X15" s="158" t="s">
        <v>156</v>
      </c>
      <c r="Y15" s="158" t="s">
        <v>157</v>
      </c>
      <c r="Z15" s="147"/>
      <c r="AA15" s="147"/>
      <c r="AB15" s="147"/>
      <c r="AC15" s="147"/>
      <c r="AD15" s="147"/>
      <c r="AE15" s="147"/>
      <c r="AF15" s="147"/>
      <c r="AG15" s="147" t="s">
        <v>158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254" t="s">
        <v>172</v>
      </c>
      <c r="D16" s="255"/>
      <c r="E16" s="255"/>
      <c r="F16" s="255"/>
      <c r="G16" s="255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173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90" t="s">
        <v>174</v>
      </c>
      <c r="D17" s="160"/>
      <c r="E17" s="161">
        <v>6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162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2">
        <v>4</v>
      </c>
      <c r="B18" s="173" t="s">
        <v>175</v>
      </c>
      <c r="C18" s="189" t="s">
        <v>176</v>
      </c>
      <c r="D18" s="174" t="s">
        <v>166</v>
      </c>
      <c r="E18" s="175">
        <v>152.99299999999999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0.11666</v>
      </c>
      <c r="O18" s="175">
        <f>ROUND(E18*N18,2)</f>
        <v>17.850000000000001</v>
      </c>
      <c r="P18" s="175">
        <v>0</v>
      </c>
      <c r="Q18" s="175">
        <f>ROUND(E18*P18,2)</f>
        <v>0</v>
      </c>
      <c r="R18" s="177" t="s">
        <v>167</v>
      </c>
      <c r="S18" s="177" t="s">
        <v>154</v>
      </c>
      <c r="T18" s="178" t="s">
        <v>155</v>
      </c>
      <c r="U18" s="158">
        <v>0.57299999999999995</v>
      </c>
      <c r="V18" s="158">
        <f>ROUND(E18*U18,2)</f>
        <v>87.66</v>
      </c>
      <c r="W18" s="158"/>
      <c r="X18" s="158" t="s">
        <v>156</v>
      </c>
      <c r="Y18" s="158" t="s">
        <v>157</v>
      </c>
      <c r="Z18" s="147"/>
      <c r="AA18" s="147"/>
      <c r="AB18" s="147"/>
      <c r="AC18" s="147"/>
      <c r="AD18" s="147"/>
      <c r="AE18" s="147"/>
      <c r="AF18" s="147"/>
      <c r="AG18" s="147" t="s">
        <v>158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2" x14ac:dyDescent="0.2">
      <c r="A19" s="154"/>
      <c r="B19" s="155"/>
      <c r="C19" s="258" t="s">
        <v>177</v>
      </c>
      <c r="D19" s="259"/>
      <c r="E19" s="259"/>
      <c r="F19" s="259"/>
      <c r="G19" s="259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160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9" t="str">
        <f>C19</f>
        <v>jednoduché nebo příčky zděné do svislé dřevěné, cihelné, betonové nebo ocelové konstrukce na jakoukoliv maltu vápenocementovou (MVC) nebo cementovou (MC),</v>
      </c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90" t="s">
        <v>178</v>
      </c>
      <c r="D20" s="160"/>
      <c r="E20" s="161">
        <v>28.892499999999998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162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90" t="s">
        <v>179</v>
      </c>
      <c r="D21" s="160"/>
      <c r="E21" s="161">
        <v>1.9710000000000001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162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90" t="s">
        <v>180</v>
      </c>
      <c r="D22" s="160"/>
      <c r="E22" s="161">
        <v>-1.8180000000000001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162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90" t="s">
        <v>181</v>
      </c>
      <c r="D23" s="160"/>
      <c r="E23" s="161">
        <v>-1.6160000000000001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162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90" t="s">
        <v>182</v>
      </c>
      <c r="D24" s="160"/>
      <c r="E24" s="161">
        <v>59.786999999999999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162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90" t="s">
        <v>183</v>
      </c>
      <c r="D25" s="160"/>
      <c r="E25" s="161">
        <v>76.576499999999996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162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90" t="s">
        <v>184</v>
      </c>
      <c r="D26" s="160"/>
      <c r="E26" s="161">
        <v>-10.8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162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2">
        <v>5</v>
      </c>
      <c r="B27" s="173" t="s">
        <v>185</v>
      </c>
      <c r="C27" s="189" t="s">
        <v>186</v>
      </c>
      <c r="D27" s="174" t="s">
        <v>166</v>
      </c>
      <c r="E27" s="175">
        <v>1.1625000000000001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0.1114</v>
      </c>
      <c r="O27" s="175">
        <f>ROUND(E27*N27,2)</f>
        <v>0.13</v>
      </c>
      <c r="P27" s="175">
        <v>0</v>
      </c>
      <c r="Q27" s="175">
        <f>ROUND(E27*P27,2)</f>
        <v>0</v>
      </c>
      <c r="R27" s="177" t="s">
        <v>167</v>
      </c>
      <c r="S27" s="177" t="s">
        <v>154</v>
      </c>
      <c r="T27" s="178" t="s">
        <v>155</v>
      </c>
      <c r="U27" s="158">
        <v>0.81899999999999995</v>
      </c>
      <c r="V27" s="158">
        <f>ROUND(E27*U27,2)</f>
        <v>0.95</v>
      </c>
      <c r="W27" s="158"/>
      <c r="X27" s="158" t="s">
        <v>156</v>
      </c>
      <c r="Y27" s="158" t="s">
        <v>157</v>
      </c>
      <c r="Z27" s="147"/>
      <c r="AA27" s="147"/>
      <c r="AB27" s="147"/>
      <c r="AC27" s="147"/>
      <c r="AD27" s="147"/>
      <c r="AE27" s="147"/>
      <c r="AF27" s="147"/>
      <c r="AG27" s="147" t="s">
        <v>158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190" t="s">
        <v>187</v>
      </c>
      <c r="D28" s="160"/>
      <c r="E28" s="161">
        <v>1.1625000000000001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162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65" t="s">
        <v>148</v>
      </c>
      <c r="B29" s="166" t="s">
        <v>65</v>
      </c>
      <c r="C29" s="188" t="s">
        <v>66</v>
      </c>
      <c r="D29" s="167"/>
      <c r="E29" s="168"/>
      <c r="F29" s="169"/>
      <c r="G29" s="169">
        <f>SUMIF(AG30:AG44,"&lt;&gt;NOR",G30:G44)</f>
        <v>0</v>
      </c>
      <c r="H29" s="169"/>
      <c r="I29" s="169">
        <f>SUM(I30:I44)</f>
        <v>0</v>
      </c>
      <c r="J29" s="169"/>
      <c r="K29" s="169">
        <f>SUM(K30:K44)</f>
        <v>0</v>
      </c>
      <c r="L29" s="169"/>
      <c r="M29" s="169">
        <f>SUM(M30:M44)</f>
        <v>0</v>
      </c>
      <c r="N29" s="168"/>
      <c r="O29" s="168">
        <f>SUM(O30:O44)</f>
        <v>1.46</v>
      </c>
      <c r="P29" s="168"/>
      <c r="Q29" s="168">
        <f>SUM(Q30:Q44)</f>
        <v>0</v>
      </c>
      <c r="R29" s="169"/>
      <c r="S29" s="169"/>
      <c r="T29" s="170"/>
      <c r="U29" s="164"/>
      <c r="V29" s="164">
        <f>SUM(V30:V44)</f>
        <v>120.12</v>
      </c>
      <c r="W29" s="164"/>
      <c r="X29" s="164"/>
      <c r="Y29" s="164"/>
      <c r="AG29" t="s">
        <v>149</v>
      </c>
    </row>
    <row r="30" spans="1:60" ht="22.5" outlineLevel="1" x14ac:dyDescent="0.2">
      <c r="A30" s="172">
        <v>6</v>
      </c>
      <c r="B30" s="173" t="s">
        <v>188</v>
      </c>
      <c r="C30" s="189" t="s">
        <v>189</v>
      </c>
      <c r="D30" s="174" t="s">
        <v>166</v>
      </c>
      <c r="E30" s="175">
        <v>117.34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5">
        <v>1.1900000000000001E-2</v>
      </c>
      <c r="O30" s="175">
        <f>ROUND(E30*N30,2)</f>
        <v>1.4</v>
      </c>
      <c r="P30" s="175">
        <v>0</v>
      </c>
      <c r="Q30" s="175">
        <f>ROUND(E30*P30,2)</f>
        <v>0</v>
      </c>
      <c r="R30" s="177" t="s">
        <v>167</v>
      </c>
      <c r="S30" s="177" t="s">
        <v>154</v>
      </c>
      <c r="T30" s="178" t="s">
        <v>155</v>
      </c>
      <c r="U30" s="158">
        <v>0.95</v>
      </c>
      <c r="V30" s="158">
        <f>ROUND(E30*U30,2)</f>
        <v>111.47</v>
      </c>
      <c r="W30" s="158"/>
      <c r="X30" s="158" t="s">
        <v>156</v>
      </c>
      <c r="Y30" s="158" t="s">
        <v>157</v>
      </c>
      <c r="Z30" s="147"/>
      <c r="AA30" s="147"/>
      <c r="AB30" s="147"/>
      <c r="AC30" s="147"/>
      <c r="AD30" s="147"/>
      <c r="AE30" s="147"/>
      <c r="AF30" s="147"/>
      <c r="AG30" s="147" t="s">
        <v>158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254" t="s">
        <v>190</v>
      </c>
      <c r="D31" s="255"/>
      <c r="E31" s="255"/>
      <c r="F31" s="255"/>
      <c r="G31" s="255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173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90" t="s">
        <v>191</v>
      </c>
      <c r="D32" s="160"/>
      <c r="E32" s="161"/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162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90" t="s">
        <v>192</v>
      </c>
      <c r="D33" s="160"/>
      <c r="E33" s="161">
        <v>19.66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162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90" t="s">
        <v>193</v>
      </c>
      <c r="D34" s="160"/>
      <c r="E34" s="161">
        <v>21.35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162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90" t="s">
        <v>194</v>
      </c>
      <c r="D35" s="160"/>
      <c r="E35" s="161">
        <v>16.670000000000002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162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90" t="s">
        <v>195</v>
      </c>
      <c r="D36" s="160"/>
      <c r="E36" s="161">
        <v>16.670000000000002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162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90" t="s">
        <v>196</v>
      </c>
      <c r="D37" s="160"/>
      <c r="E37" s="161">
        <v>16.670000000000002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162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90" t="s">
        <v>197</v>
      </c>
      <c r="D38" s="160"/>
      <c r="E38" s="161">
        <v>3.43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162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90" t="s">
        <v>198</v>
      </c>
      <c r="D39" s="160"/>
      <c r="E39" s="161">
        <v>22.89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162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33.75" outlineLevel="1" x14ac:dyDescent="0.2">
      <c r="A40" s="172">
        <v>7</v>
      </c>
      <c r="B40" s="173" t="s">
        <v>199</v>
      </c>
      <c r="C40" s="189" t="s">
        <v>200</v>
      </c>
      <c r="D40" s="174" t="s">
        <v>166</v>
      </c>
      <c r="E40" s="175">
        <v>4.8899999999999997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1.201E-2</v>
      </c>
      <c r="O40" s="175">
        <f>ROUND(E40*N40,2)</f>
        <v>0.06</v>
      </c>
      <c r="P40" s="175">
        <v>0</v>
      </c>
      <c r="Q40" s="175">
        <f>ROUND(E40*P40,2)</f>
        <v>0</v>
      </c>
      <c r="R40" s="177" t="s">
        <v>167</v>
      </c>
      <c r="S40" s="177" t="s">
        <v>154</v>
      </c>
      <c r="T40" s="178" t="s">
        <v>155</v>
      </c>
      <c r="U40" s="158">
        <v>0.95</v>
      </c>
      <c r="V40" s="158">
        <f>ROUND(E40*U40,2)</f>
        <v>4.6500000000000004</v>
      </c>
      <c r="W40" s="158"/>
      <c r="X40" s="158" t="s">
        <v>156</v>
      </c>
      <c r="Y40" s="158" t="s">
        <v>157</v>
      </c>
      <c r="Z40" s="147"/>
      <c r="AA40" s="147"/>
      <c r="AB40" s="147"/>
      <c r="AC40" s="147"/>
      <c r="AD40" s="147"/>
      <c r="AE40" s="147"/>
      <c r="AF40" s="147"/>
      <c r="AG40" s="147" t="s">
        <v>158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254" t="s">
        <v>190</v>
      </c>
      <c r="D41" s="255"/>
      <c r="E41" s="255"/>
      <c r="F41" s="255"/>
      <c r="G41" s="255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173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90" t="s">
        <v>191</v>
      </c>
      <c r="D42" s="160"/>
      <c r="E42" s="161"/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162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90" t="s">
        <v>201</v>
      </c>
      <c r="D43" s="160"/>
      <c r="E43" s="161">
        <v>4.8899999999999997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162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80">
        <v>8</v>
      </c>
      <c r="B44" s="181" t="s">
        <v>202</v>
      </c>
      <c r="C44" s="191" t="s">
        <v>203</v>
      </c>
      <c r="D44" s="182" t="s">
        <v>171</v>
      </c>
      <c r="E44" s="183">
        <v>5</v>
      </c>
      <c r="F44" s="184"/>
      <c r="G44" s="185">
        <f>ROUND(E44*F44,2)</f>
        <v>0</v>
      </c>
      <c r="H44" s="184"/>
      <c r="I44" s="185">
        <f>ROUND(E44*H44,2)</f>
        <v>0</v>
      </c>
      <c r="J44" s="184"/>
      <c r="K44" s="185">
        <f>ROUND(E44*J44,2)</f>
        <v>0</v>
      </c>
      <c r="L44" s="185">
        <v>21</v>
      </c>
      <c r="M44" s="185">
        <f>G44*(1+L44/100)</f>
        <v>0</v>
      </c>
      <c r="N44" s="183">
        <v>0</v>
      </c>
      <c r="O44" s="183">
        <f>ROUND(E44*N44,2)</f>
        <v>0</v>
      </c>
      <c r="P44" s="183">
        <v>0</v>
      </c>
      <c r="Q44" s="183">
        <f>ROUND(E44*P44,2)</f>
        <v>0</v>
      </c>
      <c r="R44" s="185"/>
      <c r="S44" s="185" t="s">
        <v>204</v>
      </c>
      <c r="T44" s="186" t="s">
        <v>205</v>
      </c>
      <c r="U44" s="158">
        <v>0.8</v>
      </c>
      <c r="V44" s="158">
        <f>ROUND(E44*U44,2)</f>
        <v>4</v>
      </c>
      <c r="W44" s="158"/>
      <c r="X44" s="158" t="s">
        <v>156</v>
      </c>
      <c r="Y44" s="158" t="s">
        <v>157</v>
      </c>
      <c r="Z44" s="147"/>
      <c r="AA44" s="147"/>
      <c r="AB44" s="147"/>
      <c r="AC44" s="147"/>
      <c r="AD44" s="147"/>
      <c r="AE44" s="147"/>
      <c r="AF44" s="147"/>
      <c r="AG44" s="147" t="s">
        <v>158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x14ac:dyDescent="0.2">
      <c r="A45" s="165" t="s">
        <v>148</v>
      </c>
      <c r="B45" s="166" t="s">
        <v>67</v>
      </c>
      <c r="C45" s="188" t="s">
        <v>68</v>
      </c>
      <c r="D45" s="167"/>
      <c r="E45" s="168"/>
      <c r="F45" s="169"/>
      <c r="G45" s="169">
        <f>SUMIF(AG46:AG78,"&lt;&gt;NOR",G46:G78)</f>
        <v>0</v>
      </c>
      <c r="H45" s="169"/>
      <c r="I45" s="169">
        <f>SUM(I46:I78)</f>
        <v>0</v>
      </c>
      <c r="J45" s="169"/>
      <c r="K45" s="169">
        <f>SUM(K46:K78)</f>
        <v>0</v>
      </c>
      <c r="L45" s="169"/>
      <c r="M45" s="169">
        <f>SUM(M46:M78)</f>
        <v>0</v>
      </c>
      <c r="N45" s="168"/>
      <c r="O45" s="168">
        <f>SUM(O46:O78)</f>
        <v>0.52</v>
      </c>
      <c r="P45" s="168"/>
      <c r="Q45" s="168">
        <f>SUM(Q46:Q78)</f>
        <v>0</v>
      </c>
      <c r="R45" s="169"/>
      <c r="S45" s="169"/>
      <c r="T45" s="170"/>
      <c r="U45" s="164"/>
      <c r="V45" s="164">
        <f>SUM(V46:V78)</f>
        <v>51.930000000000007</v>
      </c>
      <c r="W45" s="164"/>
      <c r="X45" s="164"/>
      <c r="Y45" s="164"/>
      <c r="AG45" t="s">
        <v>149</v>
      </c>
    </row>
    <row r="46" spans="1:60" outlineLevel="1" x14ac:dyDescent="0.2">
      <c r="A46" s="172">
        <v>9</v>
      </c>
      <c r="B46" s="173" t="s">
        <v>206</v>
      </c>
      <c r="C46" s="189" t="s">
        <v>207</v>
      </c>
      <c r="D46" s="174" t="s">
        <v>166</v>
      </c>
      <c r="E46" s="175">
        <v>167.50370000000001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5">
        <v>2.7299999999999998E-3</v>
      </c>
      <c r="O46" s="175">
        <f>ROUND(E46*N46,2)</f>
        <v>0.46</v>
      </c>
      <c r="P46" s="175">
        <v>0</v>
      </c>
      <c r="Q46" s="175">
        <f>ROUND(E46*P46,2)</f>
        <v>0</v>
      </c>
      <c r="R46" s="177" t="s">
        <v>167</v>
      </c>
      <c r="S46" s="177" t="s">
        <v>154</v>
      </c>
      <c r="T46" s="178" t="s">
        <v>155</v>
      </c>
      <c r="U46" s="158">
        <v>0.24</v>
      </c>
      <c r="V46" s="158">
        <f>ROUND(E46*U46,2)</f>
        <v>40.200000000000003</v>
      </c>
      <c r="W46" s="158"/>
      <c r="X46" s="158" t="s">
        <v>156</v>
      </c>
      <c r="Y46" s="158" t="s">
        <v>157</v>
      </c>
      <c r="Z46" s="147"/>
      <c r="AA46" s="147"/>
      <c r="AB46" s="147"/>
      <c r="AC46" s="147"/>
      <c r="AD46" s="147"/>
      <c r="AE46" s="147"/>
      <c r="AF46" s="147"/>
      <c r="AG46" s="147" t="s">
        <v>158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258" t="s">
        <v>208</v>
      </c>
      <c r="D47" s="259"/>
      <c r="E47" s="259"/>
      <c r="F47" s="259"/>
      <c r="G47" s="259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160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190" t="s">
        <v>209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162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90" t="s">
        <v>210</v>
      </c>
      <c r="D49" s="160"/>
      <c r="E49" s="161">
        <v>29.88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162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90" t="s">
        <v>211</v>
      </c>
      <c r="D50" s="160"/>
      <c r="E50" s="161">
        <v>19.559999999999999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162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90" t="s">
        <v>212</v>
      </c>
      <c r="D51" s="160"/>
      <c r="E51" s="161">
        <v>-2.0615000000000001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162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90" t="s">
        <v>213</v>
      </c>
      <c r="D52" s="160"/>
      <c r="E52" s="161">
        <v>42.39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162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90" t="s">
        <v>214</v>
      </c>
      <c r="D53" s="160"/>
      <c r="E53" s="161">
        <v>-5.6280000000000001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162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90" t="s">
        <v>215</v>
      </c>
      <c r="D54" s="160"/>
      <c r="E54" s="161">
        <v>1.119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162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90" t="s">
        <v>216</v>
      </c>
      <c r="D55" s="160"/>
      <c r="E55" s="161">
        <v>2.012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162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90" t="s">
        <v>217</v>
      </c>
      <c r="D56" s="160"/>
      <c r="E56" s="161">
        <v>13.41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162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90" t="s">
        <v>214</v>
      </c>
      <c r="D57" s="160"/>
      <c r="E57" s="161">
        <v>-5.6280000000000001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162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90" t="s">
        <v>215</v>
      </c>
      <c r="D58" s="160"/>
      <c r="E58" s="161">
        <v>1.119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162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90" t="s">
        <v>216</v>
      </c>
      <c r="D59" s="160"/>
      <c r="E59" s="161">
        <v>2.012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162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90" t="s">
        <v>218</v>
      </c>
      <c r="D60" s="160"/>
      <c r="E60" s="161">
        <v>13.41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162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90" t="s">
        <v>214</v>
      </c>
      <c r="D61" s="160"/>
      <c r="E61" s="161">
        <v>-5.6280000000000001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162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90" t="s">
        <v>215</v>
      </c>
      <c r="D62" s="160"/>
      <c r="E62" s="161">
        <v>1.119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162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90" t="s">
        <v>216</v>
      </c>
      <c r="D63" s="160"/>
      <c r="E63" s="161">
        <v>2.012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162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90" t="s">
        <v>219</v>
      </c>
      <c r="D64" s="160"/>
      <c r="E64" s="161">
        <v>13.41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162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90" t="s">
        <v>214</v>
      </c>
      <c r="D65" s="160"/>
      <c r="E65" s="161">
        <v>-5.6280000000000001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162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90" t="s">
        <v>215</v>
      </c>
      <c r="D66" s="160"/>
      <c r="E66" s="161">
        <v>1.119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162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90" t="s">
        <v>216</v>
      </c>
      <c r="D67" s="160"/>
      <c r="E67" s="161">
        <v>2.012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162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90" t="s">
        <v>220</v>
      </c>
      <c r="D68" s="160"/>
      <c r="E68" s="161">
        <v>3.12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162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90" t="s">
        <v>221</v>
      </c>
      <c r="D69" s="160"/>
      <c r="E69" s="161">
        <v>1.7549999999999999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162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90" t="s">
        <v>222</v>
      </c>
      <c r="D70" s="160"/>
      <c r="E70" s="161">
        <v>-2.387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162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90" t="s">
        <v>223</v>
      </c>
      <c r="D71" s="160"/>
      <c r="E71" s="161">
        <v>43.2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162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90" t="s">
        <v>214</v>
      </c>
      <c r="D72" s="160"/>
      <c r="E72" s="161">
        <v>-5.6280000000000001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162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90" t="s">
        <v>215</v>
      </c>
      <c r="D73" s="160"/>
      <c r="E73" s="161">
        <v>1.119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162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90" t="s">
        <v>216</v>
      </c>
      <c r="D74" s="160"/>
      <c r="E74" s="161">
        <v>2.012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162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90" t="s">
        <v>224</v>
      </c>
      <c r="D75" s="160"/>
      <c r="E75" s="161">
        <v>4.3022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162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33.75" outlineLevel="1" x14ac:dyDescent="0.2">
      <c r="A76" s="172">
        <v>10</v>
      </c>
      <c r="B76" s="173" t="s">
        <v>225</v>
      </c>
      <c r="C76" s="189" t="s">
        <v>226</v>
      </c>
      <c r="D76" s="174" t="s">
        <v>166</v>
      </c>
      <c r="E76" s="175">
        <v>167.50370000000001</v>
      </c>
      <c r="F76" s="176"/>
      <c r="G76" s="177">
        <f>ROUND(E76*F76,2)</f>
        <v>0</v>
      </c>
      <c r="H76" s="176"/>
      <c r="I76" s="177">
        <f>ROUND(E76*H76,2)</f>
        <v>0</v>
      </c>
      <c r="J76" s="176"/>
      <c r="K76" s="177">
        <f>ROUND(E76*J76,2)</f>
        <v>0</v>
      </c>
      <c r="L76" s="177">
        <v>21</v>
      </c>
      <c r="M76" s="177">
        <f>G76*(1+L76/100)</f>
        <v>0</v>
      </c>
      <c r="N76" s="175">
        <v>3.5E-4</v>
      </c>
      <c r="O76" s="175">
        <f>ROUND(E76*N76,2)</f>
        <v>0.06</v>
      </c>
      <c r="P76" s="175">
        <v>0</v>
      </c>
      <c r="Q76" s="175">
        <f>ROUND(E76*P76,2)</f>
        <v>0</v>
      </c>
      <c r="R76" s="177" t="s">
        <v>167</v>
      </c>
      <c r="S76" s="177" t="s">
        <v>154</v>
      </c>
      <c r="T76" s="178" t="s">
        <v>155</v>
      </c>
      <c r="U76" s="158">
        <v>7.0000000000000007E-2</v>
      </c>
      <c r="V76" s="158">
        <f>ROUND(E76*U76,2)</f>
        <v>11.73</v>
      </c>
      <c r="W76" s="158"/>
      <c r="X76" s="158" t="s">
        <v>156</v>
      </c>
      <c r="Y76" s="158" t="s">
        <v>157</v>
      </c>
      <c r="Z76" s="147"/>
      <c r="AA76" s="147"/>
      <c r="AB76" s="147"/>
      <c r="AC76" s="147"/>
      <c r="AD76" s="147"/>
      <c r="AE76" s="147"/>
      <c r="AF76" s="147"/>
      <c r="AG76" s="147" t="s">
        <v>158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">
      <c r="A77" s="154"/>
      <c r="B77" s="155"/>
      <c r="C77" s="258" t="s">
        <v>208</v>
      </c>
      <c r="D77" s="259"/>
      <c r="E77" s="259"/>
      <c r="F77" s="259"/>
      <c r="G77" s="259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160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">
      <c r="A78" s="154"/>
      <c r="B78" s="155"/>
      <c r="C78" s="190" t="s">
        <v>227</v>
      </c>
      <c r="D78" s="160"/>
      <c r="E78" s="161">
        <v>167.50370000000001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162</v>
      </c>
      <c r="AH78" s="147">
        <v>5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x14ac:dyDescent="0.2">
      <c r="A79" s="165" t="s">
        <v>148</v>
      </c>
      <c r="B79" s="166" t="s">
        <v>69</v>
      </c>
      <c r="C79" s="188" t="s">
        <v>70</v>
      </c>
      <c r="D79" s="167"/>
      <c r="E79" s="168"/>
      <c r="F79" s="169"/>
      <c r="G79" s="169">
        <f>SUMIF(AG80:AG121,"&lt;&gt;NOR",G80:G121)</f>
        <v>0</v>
      </c>
      <c r="H79" s="169"/>
      <c r="I79" s="169">
        <f>SUM(I80:I121)</f>
        <v>0</v>
      </c>
      <c r="J79" s="169"/>
      <c r="K79" s="169">
        <f>SUM(K80:K121)</f>
        <v>0</v>
      </c>
      <c r="L79" s="169"/>
      <c r="M79" s="169">
        <f>SUM(M80:M121)</f>
        <v>0</v>
      </c>
      <c r="N79" s="168"/>
      <c r="O79" s="168">
        <f>SUM(O80:O121)</f>
        <v>5.07</v>
      </c>
      <c r="P79" s="168"/>
      <c r="Q79" s="168">
        <f>SUM(Q80:Q121)</f>
        <v>0</v>
      </c>
      <c r="R79" s="169"/>
      <c r="S79" s="169"/>
      <c r="T79" s="170"/>
      <c r="U79" s="164"/>
      <c r="V79" s="164">
        <f>SUM(V80:V121)</f>
        <v>203.51</v>
      </c>
      <c r="W79" s="164"/>
      <c r="X79" s="164"/>
      <c r="Y79" s="164"/>
      <c r="AG79" t="s">
        <v>149</v>
      </c>
    </row>
    <row r="80" spans="1:60" ht="22.5" outlineLevel="1" x14ac:dyDescent="0.2">
      <c r="A80" s="172">
        <v>11</v>
      </c>
      <c r="B80" s="173" t="s">
        <v>228</v>
      </c>
      <c r="C80" s="189" t="s">
        <v>229</v>
      </c>
      <c r="D80" s="174" t="s">
        <v>171</v>
      </c>
      <c r="E80" s="175">
        <v>50</v>
      </c>
      <c r="F80" s="176"/>
      <c r="G80" s="177">
        <f>ROUND(E80*F80,2)</f>
        <v>0</v>
      </c>
      <c r="H80" s="176"/>
      <c r="I80" s="177">
        <f>ROUND(E80*H80,2)</f>
        <v>0</v>
      </c>
      <c r="J80" s="176"/>
      <c r="K80" s="177">
        <f>ROUND(E80*J80,2)</f>
        <v>0</v>
      </c>
      <c r="L80" s="177">
        <v>21</v>
      </c>
      <c r="M80" s="177">
        <f>G80*(1+L80/100)</f>
        <v>0</v>
      </c>
      <c r="N80" s="175">
        <v>2.49E-3</v>
      </c>
      <c r="O80" s="175">
        <f>ROUND(E80*N80,2)</f>
        <v>0.12</v>
      </c>
      <c r="P80" s="175">
        <v>0</v>
      </c>
      <c r="Q80" s="175">
        <f>ROUND(E80*P80,2)</f>
        <v>0</v>
      </c>
      <c r="R80" s="177" t="s">
        <v>153</v>
      </c>
      <c r="S80" s="177" t="s">
        <v>154</v>
      </c>
      <c r="T80" s="178" t="s">
        <v>155</v>
      </c>
      <c r="U80" s="158">
        <v>0.14499999999999999</v>
      </c>
      <c r="V80" s="158">
        <f>ROUND(E80*U80,2)</f>
        <v>7.25</v>
      </c>
      <c r="W80" s="158"/>
      <c r="X80" s="158" t="s">
        <v>156</v>
      </c>
      <c r="Y80" s="158" t="s">
        <v>157</v>
      </c>
      <c r="Z80" s="147"/>
      <c r="AA80" s="147"/>
      <c r="AB80" s="147"/>
      <c r="AC80" s="147"/>
      <c r="AD80" s="147"/>
      <c r="AE80" s="147"/>
      <c r="AF80" s="147"/>
      <c r="AG80" s="147" t="s">
        <v>158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258" t="s">
        <v>230</v>
      </c>
      <c r="D81" s="259"/>
      <c r="E81" s="259"/>
      <c r="F81" s="259"/>
      <c r="G81" s="259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160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79" t="str">
        <f>C81</f>
        <v>jakoukoliv maltou, z pomocného pracovního lešení o výšce podlahy do 1900 mm a pro zatížení do 1,5 kPa,</v>
      </c>
      <c r="BB81" s="147"/>
      <c r="BC81" s="147"/>
      <c r="BD81" s="147"/>
      <c r="BE81" s="147"/>
      <c r="BF81" s="147"/>
      <c r="BG81" s="147"/>
      <c r="BH81" s="147"/>
    </row>
    <row r="82" spans="1:60" ht="22.5" outlineLevel="1" x14ac:dyDescent="0.2">
      <c r="A82" s="172">
        <v>12</v>
      </c>
      <c r="B82" s="173" t="s">
        <v>231</v>
      </c>
      <c r="C82" s="189" t="s">
        <v>232</v>
      </c>
      <c r="D82" s="174" t="s">
        <v>171</v>
      </c>
      <c r="E82" s="175">
        <v>20</v>
      </c>
      <c r="F82" s="176"/>
      <c r="G82" s="177">
        <f>ROUND(E82*F82,2)</f>
        <v>0</v>
      </c>
      <c r="H82" s="176"/>
      <c r="I82" s="177">
        <f>ROUND(E82*H82,2)</f>
        <v>0</v>
      </c>
      <c r="J82" s="176"/>
      <c r="K82" s="177">
        <f>ROUND(E82*J82,2)</f>
        <v>0</v>
      </c>
      <c r="L82" s="177">
        <v>21</v>
      </c>
      <c r="M82" s="177">
        <f>G82*(1+L82/100)</f>
        <v>0</v>
      </c>
      <c r="N82" s="175">
        <v>5.1599999999999997E-3</v>
      </c>
      <c r="O82" s="175">
        <f>ROUND(E82*N82,2)</f>
        <v>0.1</v>
      </c>
      <c r="P82" s="175">
        <v>0</v>
      </c>
      <c r="Q82" s="175">
        <f>ROUND(E82*P82,2)</f>
        <v>0</v>
      </c>
      <c r="R82" s="177" t="s">
        <v>153</v>
      </c>
      <c r="S82" s="177" t="s">
        <v>154</v>
      </c>
      <c r="T82" s="178" t="s">
        <v>155</v>
      </c>
      <c r="U82" s="158">
        <v>0.26</v>
      </c>
      <c r="V82" s="158">
        <f>ROUND(E82*U82,2)</f>
        <v>5.2</v>
      </c>
      <c r="W82" s="158"/>
      <c r="X82" s="158" t="s">
        <v>156</v>
      </c>
      <c r="Y82" s="158" t="s">
        <v>157</v>
      </c>
      <c r="Z82" s="147"/>
      <c r="AA82" s="147"/>
      <c r="AB82" s="147"/>
      <c r="AC82" s="147"/>
      <c r="AD82" s="147"/>
      <c r="AE82" s="147"/>
      <c r="AF82" s="147"/>
      <c r="AG82" s="147" t="s">
        <v>158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258" t="s">
        <v>230</v>
      </c>
      <c r="D83" s="259"/>
      <c r="E83" s="259"/>
      <c r="F83" s="259"/>
      <c r="G83" s="259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160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79" t="str">
        <f>C83</f>
        <v>jakoukoliv maltou, z pomocného pracovního lešení o výšce podlahy do 1900 mm a pro zatížení do 1,5 kPa,</v>
      </c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2">
        <v>13</v>
      </c>
      <c r="B84" s="173" t="s">
        <v>233</v>
      </c>
      <c r="C84" s="189" t="s">
        <v>234</v>
      </c>
      <c r="D84" s="174" t="s">
        <v>235</v>
      </c>
      <c r="E84" s="175">
        <v>100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5">
        <v>1.56E-3</v>
      </c>
      <c r="O84" s="175">
        <f>ROUND(E84*N84,2)</f>
        <v>0.16</v>
      </c>
      <c r="P84" s="175">
        <v>0</v>
      </c>
      <c r="Q84" s="175">
        <f>ROUND(E84*P84,2)</f>
        <v>0</v>
      </c>
      <c r="R84" s="177" t="s">
        <v>153</v>
      </c>
      <c r="S84" s="177" t="s">
        <v>154</v>
      </c>
      <c r="T84" s="178" t="s">
        <v>155</v>
      </c>
      <c r="U84" s="158">
        <v>0.12</v>
      </c>
      <c r="V84" s="158">
        <f>ROUND(E84*U84,2)</f>
        <v>12</v>
      </c>
      <c r="W84" s="158"/>
      <c r="X84" s="158" t="s">
        <v>156</v>
      </c>
      <c r="Y84" s="158" t="s">
        <v>157</v>
      </c>
      <c r="Z84" s="147"/>
      <c r="AA84" s="147"/>
      <c r="AB84" s="147"/>
      <c r="AC84" s="147"/>
      <c r="AD84" s="147"/>
      <c r="AE84" s="147"/>
      <c r="AF84" s="147"/>
      <c r="AG84" s="147" t="s">
        <v>158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258" t="s">
        <v>236</v>
      </c>
      <c r="D85" s="259"/>
      <c r="E85" s="259"/>
      <c r="F85" s="259"/>
      <c r="G85" s="259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160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2">
        <v>14</v>
      </c>
      <c r="B86" s="173" t="s">
        <v>237</v>
      </c>
      <c r="C86" s="189" t="s">
        <v>238</v>
      </c>
      <c r="D86" s="174" t="s">
        <v>235</v>
      </c>
      <c r="E86" s="175">
        <v>100</v>
      </c>
      <c r="F86" s="176"/>
      <c r="G86" s="177">
        <f>ROUND(E86*F86,2)</f>
        <v>0</v>
      </c>
      <c r="H86" s="176"/>
      <c r="I86" s="177">
        <f>ROUND(E86*H86,2)</f>
        <v>0</v>
      </c>
      <c r="J86" s="176"/>
      <c r="K86" s="177">
        <f>ROUND(E86*J86,2)</f>
        <v>0</v>
      </c>
      <c r="L86" s="177">
        <v>21</v>
      </c>
      <c r="M86" s="177">
        <f>G86*(1+L86/100)</f>
        <v>0</v>
      </c>
      <c r="N86" s="175">
        <v>4.3299999999999996E-3</v>
      </c>
      <c r="O86" s="175">
        <f>ROUND(E86*N86,2)</f>
        <v>0.43</v>
      </c>
      <c r="P86" s="175">
        <v>0</v>
      </c>
      <c r="Q86" s="175">
        <f>ROUND(E86*P86,2)</f>
        <v>0</v>
      </c>
      <c r="R86" s="177" t="s">
        <v>153</v>
      </c>
      <c r="S86" s="177" t="s">
        <v>154</v>
      </c>
      <c r="T86" s="178" t="s">
        <v>155</v>
      </c>
      <c r="U86" s="158">
        <v>0.152</v>
      </c>
      <c r="V86" s="158">
        <f>ROUND(E86*U86,2)</f>
        <v>15.2</v>
      </c>
      <c r="W86" s="158"/>
      <c r="X86" s="158" t="s">
        <v>156</v>
      </c>
      <c r="Y86" s="158" t="s">
        <v>157</v>
      </c>
      <c r="Z86" s="147"/>
      <c r="AA86" s="147"/>
      <c r="AB86" s="147"/>
      <c r="AC86" s="147"/>
      <c r="AD86" s="147"/>
      <c r="AE86" s="147"/>
      <c r="AF86" s="147"/>
      <c r="AG86" s="147" t="s">
        <v>158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 x14ac:dyDescent="0.2">
      <c r="A87" s="154"/>
      <c r="B87" s="155"/>
      <c r="C87" s="258" t="s">
        <v>236</v>
      </c>
      <c r="D87" s="259"/>
      <c r="E87" s="259"/>
      <c r="F87" s="259"/>
      <c r="G87" s="259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160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2">
        <v>15</v>
      </c>
      <c r="B88" s="173" t="s">
        <v>239</v>
      </c>
      <c r="C88" s="189" t="s">
        <v>240</v>
      </c>
      <c r="D88" s="174" t="s">
        <v>166</v>
      </c>
      <c r="E88" s="175">
        <v>13.049200000000001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5">
        <v>4.4139999999999999E-2</v>
      </c>
      <c r="O88" s="175">
        <f>ROUND(E88*N88,2)</f>
        <v>0.57999999999999996</v>
      </c>
      <c r="P88" s="175">
        <v>0</v>
      </c>
      <c r="Q88" s="175">
        <f>ROUND(E88*P88,2)</f>
        <v>0</v>
      </c>
      <c r="R88" s="177" t="s">
        <v>167</v>
      </c>
      <c r="S88" s="177" t="s">
        <v>154</v>
      </c>
      <c r="T88" s="178" t="s">
        <v>155</v>
      </c>
      <c r="U88" s="158">
        <v>0.6</v>
      </c>
      <c r="V88" s="158">
        <f>ROUND(E88*U88,2)</f>
        <v>7.83</v>
      </c>
      <c r="W88" s="158"/>
      <c r="X88" s="158" t="s">
        <v>156</v>
      </c>
      <c r="Y88" s="158" t="s">
        <v>157</v>
      </c>
      <c r="Z88" s="147"/>
      <c r="AA88" s="147"/>
      <c r="AB88" s="147"/>
      <c r="AC88" s="147"/>
      <c r="AD88" s="147"/>
      <c r="AE88" s="147"/>
      <c r="AF88" s="147"/>
      <c r="AG88" s="147" t="s">
        <v>158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4"/>
      <c r="B89" s="155"/>
      <c r="C89" s="190" t="s">
        <v>241</v>
      </c>
      <c r="D89" s="160"/>
      <c r="E89" s="161"/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162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90" t="s">
        <v>242</v>
      </c>
      <c r="D90" s="160"/>
      <c r="E90" s="161">
        <v>9.1102000000000007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162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90" t="s">
        <v>243</v>
      </c>
      <c r="D91" s="160"/>
      <c r="E91" s="161">
        <v>3.9390000000000001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162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2">
        <v>16</v>
      </c>
      <c r="B92" s="173" t="s">
        <v>244</v>
      </c>
      <c r="C92" s="189" t="s">
        <v>245</v>
      </c>
      <c r="D92" s="174" t="s">
        <v>166</v>
      </c>
      <c r="E92" s="175">
        <v>344.03300000000002</v>
      </c>
      <c r="F92" s="176"/>
      <c r="G92" s="177">
        <f>ROUND(E92*F92,2)</f>
        <v>0</v>
      </c>
      <c r="H92" s="176"/>
      <c r="I92" s="177">
        <f>ROUND(E92*H92,2)</f>
        <v>0</v>
      </c>
      <c r="J92" s="176"/>
      <c r="K92" s="177">
        <f>ROUND(E92*J92,2)</f>
        <v>0</v>
      </c>
      <c r="L92" s="177">
        <v>21</v>
      </c>
      <c r="M92" s="177">
        <f>G92*(1+L92/100)</f>
        <v>0</v>
      </c>
      <c r="N92" s="175">
        <v>8.0000000000000007E-5</v>
      </c>
      <c r="O92" s="175">
        <f>ROUND(E92*N92,2)</f>
        <v>0.03</v>
      </c>
      <c r="P92" s="175">
        <v>0</v>
      </c>
      <c r="Q92" s="175">
        <f>ROUND(E92*P92,2)</f>
        <v>0</v>
      </c>
      <c r="R92" s="177" t="s">
        <v>167</v>
      </c>
      <c r="S92" s="177" t="s">
        <v>154</v>
      </c>
      <c r="T92" s="178" t="s">
        <v>155</v>
      </c>
      <c r="U92" s="158">
        <v>0</v>
      </c>
      <c r="V92" s="158">
        <f>ROUND(E92*U92,2)</f>
        <v>0</v>
      </c>
      <c r="W92" s="158"/>
      <c r="X92" s="158" t="s">
        <v>156</v>
      </c>
      <c r="Y92" s="158" t="s">
        <v>157</v>
      </c>
      <c r="Z92" s="147"/>
      <c r="AA92" s="147"/>
      <c r="AB92" s="147"/>
      <c r="AC92" s="147"/>
      <c r="AD92" s="147"/>
      <c r="AE92" s="147"/>
      <c r="AF92" s="147"/>
      <c r="AG92" s="147" t="s">
        <v>158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2" x14ac:dyDescent="0.2">
      <c r="A93" s="154"/>
      <c r="B93" s="155"/>
      <c r="C93" s="258" t="s">
        <v>246</v>
      </c>
      <c r="D93" s="259"/>
      <c r="E93" s="259"/>
      <c r="F93" s="259"/>
      <c r="G93" s="259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160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79" t="str">
        <f>C93</f>
        <v>omítka vápenocementová, strojně nebo ručně nanášená v podlaží i ve schodišti na jakýkoliv druh podkladu, kompletní souvrství</v>
      </c>
      <c r="BB93" s="147"/>
      <c r="BC93" s="147"/>
      <c r="BD93" s="147"/>
      <c r="BE93" s="147"/>
      <c r="BF93" s="147"/>
      <c r="BG93" s="147"/>
      <c r="BH93" s="147"/>
    </row>
    <row r="94" spans="1:60" outlineLevel="2" x14ac:dyDescent="0.2">
      <c r="A94" s="154"/>
      <c r="B94" s="155"/>
      <c r="C94" s="190" t="s">
        <v>247</v>
      </c>
      <c r="D94" s="160"/>
      <c r="E94" s="161">
        <v>13.049200000000001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162</v>
      </c>
      <c r="AH94" s="147">
        <v>5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90" t="s">
        <v>248</v>
      </c>
      <c r="D95" s="160"/>
      <c r="E95" s="161">
        <v>330.98379999999997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162</v>
      </c>
      <c r="AH95" s="147">
        <v>5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2">
        <v>17</v>
      </c>
      <c r="B96" s="173" t="s">
        <v>249</v>
      </c>
      <c r="C96" s="189" t="s">
        <v>250</v>
      </c>
      <c r="D96" s="174" t="s">
        <v>235</v>
      </c>
      <c r="E96" s="175">
        <v>4.97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5">
        <v>4.6000000000000001E-4</v>
      </c>
      <c r="O96" s="175">
        <f>ROUND(E96*N96,2)</f>
        <v>0</v>
      </c>
      <c r="P96" s="175">
        <v>0</v>
      </c>
      <c r="Q96" s="175">
        <f>ROUND(E96*P96,2)</f>
        <v>0</v>
      </c>
      <c r="R96" s="177" t="s">
        <v>167</v>
      </c>
      <c r="S96" s="177" t="s">
        <v>154</v>
      </c>
      <c r="T96" s="178" t="s">
        <v>155</v>
      </c>
      <c r="U96" s="158">
        <v>0</v>
      </c>
      <c r="V96" s="158">
        <f>ROUND(E96*U96,2)</f>
        <v>0</v>
      </c>
      <c r="W96" s="158"/>
      <c r="X96" s="158" t="s">
        <v>156</v>
      </c>
      <c r="Y96" s="158" t="s">
        <v>157</v>
      </c>
      <c r="Z96" s="147"/>
      <c r="AA96" s="147"/>
      <c r="AB96" s="147"/>
      <c r="AC96" s="147"/>
      <c r="AD96" s="147"/>
      <c r="AE96" s="147"/>
      <c r="AF96" s="147"/>
      <c r="AG96" s="147" t="s">
        <v>158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">
      <c r="A97" s="154"/>
      <c r="B97" s="155"/>
      <c r="C97" s="258" t="s">
        <v>246</v>
      </c>
      <c r="D97" s="259"/>
      <c r="E97" s="259"/>
      <c r="F97" s="259"/>
      <c r="G97" s="259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160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79" t="str">
        <f>C97</f>
        <v>omítka vápenocementová, strojně nebo ručně nanášená v podlaží i ve schodišti na jakýkoliv druh podkladu, kompletní souvrství</v>
      </c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90" t="s">
        <v>251</v>
      </c>
      <c r="D98" s="160"/>
      <c r="E98" s="161">
        <v>4.97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162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2">
        <v>18</v>
      </c>
      <c r="B99" s="173" t="s">
        <v>252</v>
      </c>
      <c r="C99" s="189" t="s">
        <v>253</v>
      </c>
      <c r="D99" s="174" t="s">
        <v>166</v>
      </c>
      <c r="E99" s="175">
        <v>330.98379999999997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5">
        <v>1.103E-2</v>
      </c>
      <c r="O99" s="175">
        <f>ROUND(E99*N99,2)</f>
        <v>3.65</v>
      </c>
      <c r="P99" s="175">
        <v>0</v>
      </c>
      <c r="Q99" s="175">
        <f>ROUND(E99*P99,2)</f>
        <v>0</v>
      </c>
      <c r="R99" s="177" t="s">
        <v>167</v>
      </c>
      <c r="S99" s="177" t="s">
        <v>154</v>
      </c>
      <c r="T99" s="178" t="s">
        <v>155</v>
      </c>
      <c r="U99" s="158">
        <v>0.47</v>
      </c>
      <c r="V99" s="158">
        <f>ROUND(E99*U99,2)</f>
        <v>155.56</v>
      </c>
      <c r="W99" s="158"/>
      <c r="X99" s="158" t="s">
        <v>156</v>
      </c>
      <c r="Y99" s="158" t="s">
        <v>157</v>
      </c>
      <c r="Z99" s="147"/>
      <c r="AA99" s="147"/>
      <c r="AB99" s="147"/>
      <c r="AC99" s="147"/>
      <c r="AD99" s="147"/>
      <c r="AE99" s="147"/>
      <c r="AF99" s="147"/>
      <c r="AG99" s="147" t="s">
        <v>158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258" t="s">
        <v>254</v>
      </c>
      <c r="D100" s="259"/>
      <c r="E100" s="259"/>
      <c r="F100" s="259"/>
      <c r="G100" s="259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160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2" x14ac:dyDescent="0.2">
      <c r="A101" s="154"/>
      <c r="B101" s="155"/>
      <c r="C101" s="190" t="s">
        <v>255</v>
      </c>
      <c r="D101" s="160"/>
      <c r="E101" s="161">
        <v>22.071000000000002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162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90" t="s">
        <v>256</v>
      </c>
      <c r="D102" s="160"/>
      <c r="E102" s="161">
        <v>-2.42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162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90" t="s">
        <v>257</v>
      </c>
      <c r="D103" s="160"/>
      <c r="E103" s="161"/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162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90" t="s">
        <v>258</v>
      </c>
      <c r="D104" s="160"/>
      <c r="E104" s="161">
        <v>65.745000000000005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162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90" t="s">
        <v>259</v>
      </c>
      <c r="D105" s="160"/>
      <c r="E105" s="161">
        <v>-11.268000000000001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162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90" t="s">
        <v>260</v>
      </c>
      <c r="D106" s="160"/>
      <c r="E106" s="161">
        <v>42.39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162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90" t="s">
        <v>259</v>
      </c>
      <c r="D107" s="160"/>
      <c r="E107" s="161">
        <v>-11.268000000000001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162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90" t="s">
        <v>261</v>
      </c>
      <c r="D108" s="160"/>
      <c r="E108" s="161">
        <v>63.9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162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90" t="s">
        <v>259</v>
      </c>
      <c r="D109" s="160"/>
      <c r="E109" s="161">
        <v>-11.268000000000001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162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90" t="s">
        <v>262</v>
      </c>
      <c r="D110" s="160"/>
      <c r="E110" s="161">
        <v>63.9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162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90" t="s">
        <v>259</v>
      </c>
      <c r="D111" s="160"/>
      <c r="E111" s="161">
        <v>-11.268000000000001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162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90" t="s">
        <v>263</v>
      </c>
      <c r="D112" s="160"/>
      <c r="E112" s="161">
        <v>63.9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162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90" t="s">
        <v>259</v>
      </c>
      <c r="D113" s="160"/>
      <c r="E113" s="161">
        <v>-11.268000000000001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162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90" t="s">
        <v>264</v>
      </c>
      <c r="D114" s="160"/>
      <c r="E114" s="161">
        <v>25.47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162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90" t="s">
        <v>265</v>
      </c>
      <c r="D115" s="160"/>
      <c r="E115" s="161">
        <v>-1.6160000000000001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162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90" t="s">
        <v>266</v>
      </c>
      <c r="D116" s="160"/>
      <c r="E116" s="161">
        <v>-1.8180000000000001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162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90" t="s">
        <v>267</v>
      </c>
      <c r="D117" s="160"/>
      <c r="E117" s="161">
        <v>43.2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162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90" t="s">
        <v>180</v>
      </c>
      <c r="D118" s="160"/>
      <c r="E118" s="161">
        <v>-1.8180000000000001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162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90" t="s">
        <v>268</v>
      </c>
      <c r="D119" s="160"/>
      <c r="E119" s="161">
        <v>4.4198000000000004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162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2.5" outlineLevel="1" x14ac:dyDescent="0.2">
      <c r="A120" s="172">
        <v>19</v>
      </c>
      <c r="B120" s="173" t="s">
        <v>269</v>
      </c>
      <c r="C120" s="189" t="s">
        <v>270</v>
      </c>
      <c r="D120" s="174" t="s">
        <v>166</v>
      </c>
      <c r="E120" s="175">
        <v>1.302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75">
        <v>3.6099999999999999E-3</v>
      </c>
      <c r="O120" s="175">
        <f>ROUND(E120*N120,2)</f>
        <v>0</v>
      </c>
      <c r="P120" s="175">
        <v>0</v>
      </c>
      <c r="Q120" s="175">
        <f>ROUND(E120*P120,2)</f>
        <v>0</v>
      </c>
      <c r="R120" s="177" t="s">
        <v>167</v>
      </c>
      <c r="S120" s="177" t="s">
        <v>154</v>
      </c>
      <c r="T120" s="178" t="s">
        <v>155</v>
      </c>
      <c r="U120" s="158">
        <v>0.36199999999999999</v>
      </c>
      <c r="V120" s="158">
        <f>ROUND(E120*U120,2)</f>
        <v>0.47</v>
      </c>
      <c r="W120" s="158"/>
      <c r="X120" s="158" t="s">
        <v>156</v>
      </c>
      <c r="Y120" s="158" t="s">
        <v>157</v>
      </c>
      <c r="Z120" s="147"/>
      <c r="AA120" s="147"/>
      <c r="AB120" s="147"/>
      <c r="AC120" s="147"/>
      <c r="AD120" s="147"/>
      <c r="AE120" s="147"/>
      <c r="AF120" s="147"/>
      <c r="AG120" s="147" t="s">
        <v>158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190" t="s">
        <v>271</v>
      </c>
      <c r="D121" s="160"/>
      <c r="E121" s="161">
        <v>1.302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162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x14ac:dyDescent="0.2">
      <c r="A122" s="165" t="s">
        <v>148</v>
      </c>
      <c r="B122" s="166" t="s">
        <v>71</v>
      </c>
      <c r="C122" s="188" t="s">
        <v>72</v>
      </c>
      <c r="D122" s="167"/>
      <c r="E122" s="168"/>
      <c r="F122" s="169"/>
      <c r="G122" s="169">
        <f>SUMIF(AG123:AG172,"&lt;&gt;NOR",G123:G172)</f>
        <v>0</v>
      </c>
      <c r="H122" s="169"/>
      <c r="I122" s="169">
        <f>SUM(I123:I172)</f>
        <v>0</v>
      </c>
      <c r="J122" s="169"/>
      <c r="K122" s="169">
        <f>SUM(K123:K172)</f>
        <v>0</v>
      </c>
      <c r="L122" s="169"/>
      <c r="M122" s="169">
        <f>SUM(M123:M172)</f>
        <v>0</v>
      </c>
      <c r="N122" s="168"/>
      <c r="O122" s="168">
        <f>SUM(O123:O172)</f>
        <v>9.5500000000000007</v>
      </c>
      <c r="P122" s="168"/>
      <c r="Q122" s="168">
        <f>SUM(Q123:Q172)</f>
        <v>0</v>
      </c>
      <c r="R122" s="169"/>
      <c r="S122" s="169"/>
      <c r="T122" s="170"/>
      <c r="U122" s="164"/>
      <c r="V122" s="164">
        <f>SUM(V123:V172)</f>
        <v>28.75</v>
      </c>
      <c r="W122" s="164"/>
      <c r="X122" s="164"/>
      <c r="Y122" s="164"/>
      <c r="AG122" t="s">
        <v>149</v>
      </c>
    </row>
    <row r="123" spans="1:60" outlineLevel="1" x14ac:dyDescent="0.2">
      <c r="A123" s="172">
        <v>20</v>
      </c>
      <c r="B123" s="173" t="s">
        <v>272</v>
      </c>
      <c r="C123" s="189" t="s">
        <v>273</v>
      </c>
      <c r="D123" s="174" t="s">
        <v>152</v>
      </c>
      <c r="E123" s="175">
        <v>2.7965100000000001</v>
      </c>
      <c r="F123" s="176"/>
      <c r="G123" s="177">
        <f>ROUND(E123*F123,2)</f>
        <v>0</v>
      </c>
      <c r="H123" s="176"/>
      <c r="I123" s="177">
        <f>ROUND(E123*H123,2)</f>
        <v>0</v>
      </c>
      <c r="J123" s="176"/>
      <c r="K123" s="177">
        <f>ROUND(E123*J123,2)</f>
        <v>0</v>
      </c>
      <c r="L123" s="177">
        <v>21</v>
      </c>
      <c r="M123" s="177">
        <f>G123*(1+L123/100)</f>
        <v>0</v>
      </c>
      <c r="N123" s="175">
        <v>2.5249999999999999</v>
      </c>
      <c r="O123" s="175">
        <f>ROUND(E123*N123,2)</f>
        <v>7.06</v>
      </c>
      <c r="P123" s="175">
        <v>0</v>
      </c>
      <c r="Q123" s="175">
        <f>ROUND(E123*P123,2)</f>
        <v>0</v>
      </c>
      <c r="R123" s="177" t="s">
        <v>167</v>
      </c>
      <c r="S123" s="177" t="s">
        <v>154</v>
      </c>
      <c r="T123" s="178" t="s">
        <v>155</v>
      </c>
      <c r="U123" s="158">
        <v>2.58</v>
      </c>
      <c r="V123" s="158">
        <f>ROUND(E123*U123,2)</f>
        <v>7.21</v>
      </c>
      <c r="W123" s="158"/>
      <c r="X123" s="158" t="s">
        <v>156</v>
      </c>
      <c r="Y123" s="158" t="s">
        <v>157</v>
      </c>
      <c r="Z123" s="147"/>
      <c r="AA123" s="147"/>
      <c r="AB123" s="147"/>
      <c r="AC123" s="147"/>
      <c r="AD123" s="147"/>
      <c r="AE123" s="147"/>
      <c r="AF123" s="147"/>
      <c r="AG123" s="147" t="s">
        <v>158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2" x14ac:dyDescent="0.2">
      <c r="A124" s="154"/>
      <c r="B124" s="155"/>
      <c r="C124" s="258" t="s">
        <v>274</v>
      </c>
      <c r="D124" s="259"/>
      <c r="E124" s="259"/>
      <c r="F124" s="259"/>
      <c r="G124" s="259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7"/>
      <c r="AA124" s="147"/>
      <c r="AB124" s="147"/>
      <c r="AC124" s="147"/>
      <c r="AD124" s="147"/>
      <c r="AE124" s="147"/>
      <c r="AF124" s="147"/>
      <c r="AG124" s="147" t="s">
        <v>160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260" t="s">
        <v>275</v>
      </c>
      <c r="D125" s="261"/>
      <c r="E125" s="261"/>
      <c r="F125" s="261"/>
      <c r="G125" s="261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173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">
      <c r="A126" s="154"/>
      <c r="B126" s="155"/>
      <c r="C126" s="190" t="s">
        <v>191</v>
      </c>
      <c r="D126" s="160"/>
      <c r="E126" s="161"/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7"/>
      <c r="AA126" s="147"/>
      <c r="AB126" s="147"/>
      <c r="AC126" s="147"/>
      <c r="AD126" s="147"/>
      <c r="AE126" s="147"/>
      <c r="AF126" s="147"/>
      <c r="AG126" s="147" t="s">
        <v>162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90" t="s">
        <v>276</v>
      </c>
      <c r="D127" s="160"/>
      <c r="E127" s="161">
        <v>1.9070199999999999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162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90" t="s">
        <v>277</v>
      </c>
      <c r="D128" s="160"/>
      <c r="E128" s="161">
        <v>5.2380000000000003E-2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7"/>
      <c r="AA128" s="147"/>
      <c r="AB128" s="147"/>
      <c r="AC128" s="147"/>
      <c r="AD128" s="147"/>
      <c r="AE128" s="147"/>
      <c r="AF128" s="147"/>
      <c r="AG128" s="147" t="s">
        <v>162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90" t="s">
        <v>278</v>
      </c>
      <c r="D129" s="160"/>
      <c r="E129" s="161">
        <v>1.8429999999999998E-2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7"/>
      <c r="AA129" s="147"/>
      <c r="AB129" s="147"/>
      <c r="AC129" s="147"/>
      <c r="AD129" s="147"/>
      <c r="AE129" s="147"/>
      <c r="AF129" s="147"/>
      <c r="AG129" s="147" t="s">
        <v>162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90" t="s">
        <v>279</v>
      </c>
      <c r="D130" s="160"/>
      <c r="E130" s="161">
        <v>0.33271000000000001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162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90" t="s">
        <v>280</v>
      </c>
      <c r="D131" s="160"/>
      <c r="E131" s="161">
        <v>1.1639999999999999E-2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7"/>
      <c r="AA131" s="147"/>
      <c r="AB131" s="147"/>
      <c r="AC131" s="147"/>
      <c r="AD131" s="147"/>
      <c r="AE131" s="147"/>
      <c r="AF131" s="147"/>
      <c r="AG131" s="147" t="s">
        <v>162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90" t="s">
        <v>281</v>
      </c>
      <c r="D132" s="160"/>
      <c r="E132" s="161">
        <v>0.47432999999999997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162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2">
        <v>21</v>
      </c>
      <c r="B133" s="173" t="s">
        <v>282</v>
      </c>
      <c r="C133" s="189" t="s">
        <v>283</v>
      </c>
      <c r="D133" s="174" t="s">
        <v>152</v>
      </c>
      <c r="E133" s="175">
        <v>2.7965100000000001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0</v>
      </c>
      <c r="O133" s="175">
        <f>ROUND(E133*N133,2)</f>
        <v>0</v>
      </c>
      <c r="P133" s="175">
        <v>0</v>
      </c>
      <c r="Q133" s="175">
        <f>ROUND(E133*P133,2)</f>
        <v>0</v>
      </c>
      <c r="R133" s="177" t="s">
        <v>167</v>
      </c>
      <c r="S133" s="177" t="s">
        <v>154</v>
      </c>
      <c r="T133" s="178" t="s">
        <v>155</v>
      </c>
      <c r="U133" s="158">
        <v>0.41</v>
      </c>
      <c r="V133" s="158">
        <f>ROUND(E133*U133,2)</f>
        <v>1.1499999999999999</v>
      </c>
      <c r="W133" s="158"/>
      <c r="X133" s="158" t="s">
        <v>156</v>
      </c>
      <c r="Y133" s="158" t="s">
        <v>157</v>
      </c>
      <c r="Z133" s="147"/>
      <c r="AA133" s="147"/>
      <c r="AB133" s="147"/>
      <c r="AC133" s="147"/>
      <c r="AD133" s="147"/>
      <c r="AE133" s="147"/>
      <c r="AF133" s="147"/>
      <c r="AG133" s="147" t="s">
        <v>158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258" t="s">
        <v>284</v>
      </c>
      <c r="D134" s="259"/>
      <c r="E134" s="259"/>
      <c r="F134" s="259"/>
      <c r="G134" s="259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160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2" x14ac:dyDescent="0.2">
      <c r="A135" s="154"/>
      <c r="B135" s="155"/>
      <c r="C135" s="190" t="s">
        <v>191</v>
      </c>
      <c r="D135" s="160"/>
      <c r="E135" s="161"/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7"/>
      <c r="AA135" s="147"/>
      <c r="AB135" s="147"/>
      <c r="AC135" s="147"/>
      <c r="AD135" s="147"/>
      <c r="AE135" s="147"/>
      <c r="AF135" s="147"/>
      <c r="AG135" s="147" t="s">
        <v>162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90" t="s">
        <v>276</v>
      </c>
      <c r="D136" s="160"/>
      <c r="E136" s="161">
        <v>1.9070199999999999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162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90" t="s">
        <v>277</v>
      </c>
      <c r="D137" s="160"/>
      <c r="E137" s="161">
        <v>5.2380000000000003E-2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162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90" t="s">
        <v>278</v>
      </c>
      <c r="D138" s="160"/>
      <c r="E138" s="161">
        <v>1.8429999999999998E-2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162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90" t="s">
        <v>279</v>
      </c>
      <c r="D139" s="160"/>
      <c r="E139" s="161">
        <v>0.33271000000000001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7"/>
      <c r="AA139" s="147"/>
      <c r="AB139" s="147"/>
      <c r="AC139" s="147"/>
      <c r="AD139" s="147"/>
      <c r="AE139" s="147"/>
      <c r="AF139" s="147"/>
      <c r="AG139" s="147" t="s">
        <v>162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90" t="s">
        <v>280</v>
      </c>
      <c r="D140" s="160"/>
      <c r="E140" s="161">
        <v>1.1639999999999999E-2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162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90" t="s">
        <v>281</v>
      </c>
      <c r="D141" s="160"/>
      <c r="E141" s="161">
        <v>0.47432999999999997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162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22.5" outlineLevel="1" x14ac:dyDescent="0.2">
      <c r="A142" s="172">
        <v>22</v>
      </c>
      <c r="B142" s="173" t="s">
        <v>285</v>
      </c>
      <c r="C142" s="189" t="s">
        <v>286</v>
      </c>
      <c r="D142" s="174" t="s">
        <v>287</v>
      </c>
      <c r="E142" s="175">
        <v>0.10278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5">
        <v>1.0662499999999999</v>
      </c>
      <c r="O142" s="175">
        <f>ROUND(E142*N142,2)</f>
        <v>0.11</v>
      </c>
      <c r="P142" s="175">
        <v>0</v>
      </c>
      <c r="Q142" s="175">
        <f>ROUND(E142*P142,2)</f>
        <v>0</v>
      </c>
      <c r="R142" s="177" t="s">
        <v>167</v>
      </c>
      <c r="S142" s="177" t="s">
        <v>154</v>
      </c>
      <c r="T142" s="178" t="s">
        <v>155</v>
      </c>
      <c r="U142" s="158">
        <v>15.231</v>
      </c>
      <c r="V142" s="158">
        <f>ROUND(E142*U142,2)</f>
        <v>1.57</v>
      </c>
      <c r="W142" s="158"/>
      <c r="X142" s="158" t="s">
        <v>156</v>
      </c>
      <c r="Y142" s="158" t="s">
        <v>157</v>
      </c>
      <c r="Z142" s="147"/>
      <c r="AA142" s="147"/>
      <c r="AB142" s="147"/>
      <c r="AC142" s="147"/>
      <c r="AD142" s="147"/>
      <c r="AE142" s="147"/>
      <c r="AF142" s="147"/>
      <c r="AG142" s="147" t="s">
        <v>158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2" x14ac:dyDescent="0.2">
      <c r="A143" s="154"/>
      <c r="B143" s="155"/>
      <c r="C143" s="258" t="s">
        <v>288</v>
      </c>
      <c r="D143" s="259"/>
      <c r="E143" s="259"/>
      <c r="F143" s="259"/>
      <c r="G143" s="259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160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">
      <c r="A144" s="154"/>
      <c r="B144" s="155"/>
      <c r="C144" s="190" t="s">
        <v>191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162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90" t="s">
        <v>289</v>
      </c>
      <c r="D145" s="160"/>
      <c r="E145" s="161">
        <v>7.009E-2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162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90" t="s">
        <v>290</v>
      </c>
      <c r="D146" s="160"/>
      <c r="E146" s="161">
        <v>1.9300000000000001E-3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162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90" t="s">
        <v>291</v>
      </c>
      <c r="D147" s="160"/>
      <c r="E147" s="161">
        <v>6.8000000000000005E-4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162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90" t="s">
        <v>292</v>
      </c>
      <c r="D148" s="160"/>
      <c r="E148" s="161">
        <v>1.223E-2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162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90" t="s">
        <v>293</v>
      </c>
      <c r="D149" s="160"/>
      <c r="E149" s="161">
        <v>4.2999999999999999E-4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162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90" t="s">
        <v>294</v>
      </c>
      <c r="D150" s="160"/>
      <c r="E150" s="161">
        <v>1.7430000000000001E-2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162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2">
        <v>23</v>
      </c>
      <c r="B151" s="173" t="s">
        <v>295</v>
      </c>
      <c r="C151" s="189" t="s">
        <v>296</v>
      </c>
      <c r="D151" s="174" t="s">
        <v>152</v>
      </c>
      <c r="E151" s="175">
        <v>5.7809999999999997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5">
        <v>0.38850000000000001</v>
      </c>
      <c r="O151" s="175">
        <f>ROUND(E151*N151,2)</f>
        <v>2.25</v>
      </c>
      <c r="P151" s="175">
        <v>0</v>
      </c>
      <c r="Q151" s="175">
        <f>ROUND(E151*P151,2)</f>
        <v>0</v>
      </c>
      <c r="R151" s="177" t="s">
        <v>167</v>
      </c>
      <c r="S151" s="177" t="s">
        <v>154</v>
      </c>
      <c r="T151" s="178" t="s">
        <v>155</v>
      </c>
      <c r="U151" s="158">
        <v>1.8360000000000001</v>
      </c>
      <c r="V151" s="158">
        <f>ROUND(E151*U151,2)</f>
        <v>10.61</v>
      </c>
      <c r="W151" s="158"/>
      <c r="X151" s="158" t="s">
        <v>156</v>
      </c>
      <c r="Y151" s="158" t="s">
        <v>157</v>
      </c>
      <c r="Z151" s="147"/>
      <c r="AA151" s="147"/>
      <c r="AB151" s="147"/>
      <c r="AC151" s="147"/>
      <c r="AD151" s="147"/>
      <c r="AE151" s="147"/>
      <c r="AF151" s="147"/>
      <c r="AG151" s="147" t="s">
        <v>158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">
      <c r="A152" s="154"/>
      <c r="B152" s="155"/>
      <c r="C152" s="258" t="s">
        <v>297</v>
      </c>
      <c r="D152" s="259"/>
      <c r="E152" s="259"/>
      <c r="F152" s="259"/>
      <c r="G152" s="259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160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79" t="str">
        <f>C152</f>
        <v>pod  mazaniny a dlažby, popř. na plochých střechách vodorovný nebo ve spádu s udusáním a urovnáním povrchu</v>
      </c>
      <c r="BB152" s="147"/>
      <c r="BC152" s="147"/>
      <c r="BD152" s="147"/>
      <c r="BE152" s="147"/>
      <c r="BF152" s="147"/>
      <c r="BG152" s="147"/>
      <c r="BH152" s="147"/>
    </row>
    <row r="153" spans="1:60" outlineLevel="2" x14ac:dyDescent="0.2">
      <c r="A153" s="154"/>
      <c r="B153" s="155"/>
      <c r="C153" s="190" t="s">
        <v>191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7"/>
      <c r="AA153" s="147"/>
      <c r="AB153" s="147"/>
      <c r="AC153" s="147"/>
      <c r="AD153" s="147"/>
      <c r="AE153" s="147"/>
      <c r="AF153" s="147"/>
      <c r="AG153" s="147" t="s">
        <v>162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90" t="s">
        <v>298</v>
      </c>
      <c r="D154" s="160"/>
      <c r="E154" s="161">
        <v>1.2809999999999999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7"/>
      <c r="AA154" s="147"/>
      <c r="AB154" s="147"/>
      <c r="AC154" s="147"/>
      <c r="AD154" s="147"/>
      <c r="AE154" s="147"/>
      <c r="AF154" s="147"/>
      <c r="AG154" s="147" t="s">
        <v>162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190" t="s">
        <v>299</v>
      </c>
      <c r="D155" s="160"/>
      <c r="E155" s="161">
        <v>2.52E-2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162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90" t="s">
        <v>300</v>
      </c>
      <c r="D156" s="160"/>
      <c r="E156" s="161">
        <v>1.0002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162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90" t="s">
        <v>299</v>
      </c>
      <c r="D157" s="160"/>
      <c r="E157" s="161">
        <v>2.52E-2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162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90" t="s">
        <v>301</v>
      </c>
      <c r="D158" s="160"/>
      <c r="E158" s="161">
        <v>1.0002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162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90" t="s">
        <v>299</v>
      </c>
      <c r="D159" s="160"/>
      <c r="E159" s="161">
        <v>2.52E-2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162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90" t="s">
        <v>302</v>
      </c>
      <c r="D160" s="160"/>
      <c r="E160" s="161">
        <v>1.0002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162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90" t="s">
        <v>299</v>
      </c>
      <c r="D161" s="160"/>
      <c r="E161" s="161">
        <v>2.52E-2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7"/>
      <c r="AA161" s="147"/>
      <c r="AB161" s="147"/>
      <c r="AC161" s="147"/>
      <c r="AD161" s="147"/>
      <c r="AE161" s="147"/>
      <c r="AF161" s="147"/>
      <c r="AG161" s="147" t="s">
        <v>162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90" t="s">
        <v>303</v>
      </c>
      <c r="D162" s="160"/>
      <c r="E162" s="161">
        <v>1.3734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7"/>
      <c r="AA162" s="147"/>
      <c r="AB162" s="147"/>
      <c r="AC162" s="147"/>
      <c r="AD162" s="147"/>
      <c r="AE162" s="147"/>
      <c r="AF162" s="147"/>
      <c r="AG162" s="147" t="s">
        <v>162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90" t="s">
        <v>299</v>
      </c>
      <c r="D163" s="160"/>
      <c r="E163" s="161">
        <v>2.52E-2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162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33.75" outlineLevel="1" x14ac:dyDescent="0.2">
      <c r="A164" s="172">
        <v>24</v>
      </c>
      <c r="B164" s="173" t="s">
        <v>304</v>
      </c>
      <c r="C164" s="189" t="s">
        <v>305</v>
      </c>
      <c r="D164" s="174" t="s">
        <v>166</v>
      </c>
      <c r="E164" s="175">
        <v>23.94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21</v>
      </c>
      <c r="M164" s="177">
        <f>G164*(1+L164/100)</f>
        <v>0</v>
      </c>
      <c r="N164" s="175">
        <v>5.5700000000000003E-3</v>
      </c>
      <c r="O164" s="175">
        <f>ROUND(E164*N164,2)</f>
        <v>0.13</v>
      </c>
      <c r="P164" s="175">
        <v>0</v>
      </c>
      <c r="Q164" s="175">
        <f>ROUND(E164*P164,2)</f>
        <v>0</v>
      </c>
      <c r="R164" s="177" t="s">
        <v>167</v>
      </c>
      <c r="S164" s="177" t="s">
        <v>154</v>
      </c>
      <c r="T164" s="178" t="s">
        <v>155</v>
      </c>
      <c r="U164" s="158">
        <v>0.34300000000000003</v>
      </c>
      <c r="V164" s="158">
        <f>ROUND(E164*U164,2)</f>
        <v>8.2100000000000009</v>
      </c>
      <c r="W164" s="158"/>
      <c r="X164" s="158" t="s">
        <v>156</v>
      </c>
      <c r="Y164" s="158" t="s">
        <v>157</v>
      </c>
      <c r="Z164" s="147"/>
      <c r="AA164" s="147"/>
      <c r="AB164" s="147"/>
      <c r="AC164" s="147"/>
      <c r="AD164" s="147"/>
      <c r="AE164" s="147"/>
      <c r="AF164" s="147"/>
      <c r="AG164" s="147" t="s">
        <v>158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">
      <c r="A165" s="154"/>
      <c r="B165" s="155"/>
      <c r="C165" s="258" t="s">
        <v>306</v>
      </c>
      <c r="D165" s="259"/>
      <c r="E165" s="259"/>
      <c r="F165" s="259"/>
      <c r="G165" s="259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160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2" x14ac:dyDescent="0.2">
      <c r="A166" s="154"/>
      <c r="B166" s="155"/>
      <c r="C166" s="260" t="s">
        <v>307</v>
      </c>
      <c r="D166" s="261"/>
      <c r="E166" s="261"/>
      <c r="F166" s="261"/>
      <c r="G166" s="261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173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2" x14ac:dyDescent="0.2">
      <c r="A167" s="154"/>
      <c r="B167" s="155"/>
      <c r="C167" s="190" t="s">
        <v>191</v>
      </c>
      <c r="D167" s="160"/>
      <c r="E167" s="161"/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162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90" t="s">
        <v>308</v>
      </c>
      <c r="D168" s="160"/>
      <c r="E168" s="161">
        <v>19.66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162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90" t="s">
        <v>309</v>
      </c>
      <c r="D169" s="160"/>
      <c r="E169" s="161">
        <v>0.54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162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">
      <c r="A170" s="154"/>
      <c r="B170" s="155"/>
      <c r="C170" s="190" t="s">
        <v>310</v>
      </c>
      <c r="D170" s="160"/>
      <c r="E170" s="161">
        <v>0.19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162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">
      <c r="A171" s="154"/>
      <c r="B171" s="155"/>
      <c r="C171" s="190" t="s">
        <v>311</v>
      </c>
      <c r="D171" s="160"/>
      <c r="E171" s="161">
        <v>3.43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162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90" t="s">
        <v>312</v>
      </c>
      <c r="D172" s="160"/>
      <c r="E172" s="161">
        <v>0.12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162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x14ac:dyDescent="0.2">
      <c r="A173" s="165" t="s">
        <v>148</v>
      </c>
      <c r="B173" s="166" t="s">
        <v>73</v>
      </c>
      <c r="C173" s="188" t="s">
        <v>74</v>
      </c>
      <c r="D173" s="167"/>
      <c r="E173" s="168"/>
      <c r="F173" s="169"/>
      <c r="G173" s="169">
        <f>SUMIF(AG174:AG186,"&lt;&gt;NOR",G174:G186)</f>
        <v>0</v>
      </c>
      <c r="H173" s="169"/>
      <c r="I173" s="169">
        <f>SUM(I174:I186)</f>
        <v>0</v>
      </c>
      <c r="J173" s="169"/>
      <c r="K173" s="169">
        <f>SUM(K174:K186)</f>
        <v>0</v>
      </c>
      <c r="L173" s="169"/>
      <c r="M173" s="169">
        <f>SUM(M174:M186)</f>
        <v>0</v>
      </c>
      <c r="N173" s="168"/>
      <c r="O173" s="168">
        <f>SUM(O174:O186)</f>
        <v>3.57</v>
      </c>
      <c r="P173" s="168"/>
      <c r="Q173" s="168">
        <f>SUM(Q174:Q186)</f>
        <v>0</v>
      </c>
      <c r="R173" s="169"/>
      <c r="S173" s="169"/>
      <c r="T173" s="170"/>
      <c r="U173" s="164"/>
      <c r="V173" s="164">
        <f>SUM(V174:V186)</f>
        <v>33.909999999999997</v>
      </c>
      <c r="W173" s="164"/>
      <c r="X173" s="164"/>
      <c r="Y173" s="164"/>
      <c r="AG173" t="s">
        <v>149</v>
      </c>
    </row>
    <row r="174" spans="1:60" outlineLevel="1" x14ac:dyDescent="0.2">
      <c r="A174" s="172">
        <v>25</v>
      </c>
      <c r="B174" s="173" t="s">
        <v>313</v>
      </c>
      <c r="C174" s="189" t="s">
        <v>314</v>
      </c>
      <c r="D174" s="174" t="s">
        <v>166</v>
      </c>
      <c r="E174" s="175">
        <v>113.02</v>
      </c>
      <c r="F174" s="176"/>
      <c r="G174" s="177">
        <f>ROUND(E174*F174,2)</f>
        <v>0</v>
      </c>
      <c r="H174" s="176"/>
      <c r="I174" s="177">
        <f>ROUND(E174*H174,2)</f>
        <v>0</v>
      </c>
      <c r="J174" s="176"/>
      <c r="K174" s="177">
        <f>ROUND(E174*J174,2)</f>
        <v>0</v>
      </c>
      <c r="L174" s="177">
        <v>21</v>
      </c>
      <c r="M174" s="177">
        <f>G174*(1+L174/100)</f>
        <v>0</v>
      </c>
      <c r="N174" s="175">
        <v>3.1620000000000002E-2</v>
      </c>
      <c r="O174" s="175">
        <f>ROUND(E174*N174,2)</f>
        <v>3.57</v>
      </c>
      <c r="P174" s="175">
        <v>0</v>
      </c>
      <c r="Q174" s="175">
        <f>ROUND(E174*P174,2)</f>
        <v>0</v>
      </c>
      <c r="R174" s="177" t="s">
        <v>167</v>
      </c>
      <c r="S174" s="177" t="s">
        <v>154</v>
      </c>
      <c r="T174" s="178" t="s">
        <v>155</v>
      </c>
      <c r="U174" s="158">
        <v>0.3</v>
      </c>
      <c r="V174" s="158">
        <f>ROUND(E174*U174,2)</f>
        <v>33.909999999999997</v>
      </c>
      <c r="W174" s="158"/>
      <c r="X174" s="158" t="s">
        <v>156</v>
      </c>
      <c r="Y174" s="158" t="s">
        <v>157</v>
      </c>
      <c r="Z174" s="147"/>
      <c r="AA174" s="147"/>
      <c r="AB174" s="147"/>
      <c r="AC174" s="147"/>
      <c r="AD174" s="147"/>
      <c r="AE174" s="147"/>
      <c r="AF174" s="147"/>
      <c r="AG174" s="147" t="s">
        <v>158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2" x14ac:dyDescent="0.2">
      <c r="A175" s="154"/>
      <c r="B175" s="155"/>
      <c r="C175" s="254" t="s">
        <v>315</v>
      </c>
      <c r="D175" s="255"/>
      <c r="E175" s="255"/>
      <c r="F175" s="255"/>
      <c r="G175" s="255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7"/>
      <c r="AA175" s="147"/>
      <c r="AB175" s="147"/>
      <c r="AC175" s="147"/>
      <c r="AD175" s="147"/>
      <c r="AE175" s="147"/>
      <c r="AF175" s="147"/>
      <c r="AG175" s="147" t="s">
        <v>173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79" t="str">
        <f>C175</f>
        <v>Umístění okrajových pásků, úprava dílců na potřebný rozměr, položení dvou vrstev z podlahových dílců, lepení spojů, sešroubování v místě spojů, zatmelení spár.</v>
      </c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">
      <c r="A176" s="154"/>
      <c r="B176" s="155"/>
      <c r="C176" s="190" t="s">
        <v>191</v>
      </c>
      <c r="D176" s="160"/>
      <c r="E176" s="161"/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162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90" t="s">
        <v>316</v>
      </c>
      <c r="D177" s="160"/>
      <c r="E177" s="161">
        <v>21.35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7"/>
      <c r="AA177" s="147"/>
      <c r="AB177" s="147"/>
      <c r="AC177" s="147"/>
      <c r="AD177" s="147"/>
      <c r="AE177" s="147"/>
      <c r="AF177" s="147"/>
      <c r="AG177" s="147" t="s">
        <v>162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90" t="s">
        <v>317</v>
      </c>
      <c r="D178" s="160"/>
      <c r="E178" s="161">
        <v>0.42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162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90" t="s">
        <v>318</v>
      </c>
      <c r="D179" s="160"/>
      <c r="E179" s="161">
        <v>33.340000000000003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7"/>
      <c r="AA179" s="147"/>
      <c r="AB179" s="147"/>
      <c r="AC179" s="147"/>
      <c r="AD179" s="147"/>
      <c r="AE179" s="147"/>
      <c r="AF179" s="147"/>
      <c r="AG179" s="147" t="s">
        <v>162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190" t="s">
        <v>317</v>
      </c>
      <c r="D180" s="160"/>
      <c r="E180" s="161">
        <v>0.42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162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">
      <c r="A181" s="154"/>
      <c r="B181" s="155"/>
      <c r="C181" s="190" t="s">
        <v>319</v>
      </c>
      <c r="D181" s="160"/>
      <c r="E181" s="161">
        <v>16.670000000000002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7"/>
      <c r="AA181" s="147"/>
      <c r="AB181" s="147"/>
      <c r="AC181" s="147"/>
      <c r="AD181" s="147"/>
      <c r="AE181" s="147"/>
      <c r="AF181" s="147"/>
      <c r="AG181" s="147" t="s">
        <v>162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90" t="s">
        <v>317</v>
      </c>
      <c r="D182" s="160"/>
      <c r="E182" s="161">
        <v>0.42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7"/>
      <c r="AA182" s="147"/>
      <c r="AB182" s="147"/>
      <c r="AC182" s="147"/>
      <c r="AD182" s="147"/>
      <c r="AE182" s="147"/>
      <c r="AF182" s="147"/>
      <c r="AG182" s="147" t="s">
        <v>162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90" t="s">
        <v>320</v>
      </c>
      <c r="D183" s="160"/>
      <c r="E183" s="161">
        <v>16.670000000000002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7"/>
      <c r="AA183" s="147"/>
      <c r="AB183" s="147"/>
      <c r="AC183" s="147"/>
      <c r="AD183" s="147"/>
      <c r="AE183" s="147"/>
      <c r="AF183" s="147"/>
      <c r="AG183" s="147" t="s">
        <v>162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90" t="s">
        <v>317</v>
      </c>
      <c r="D184" s="160"/>
      <c r="E184" s="161">
        <v>0.42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162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90" t="s">
        <v>321</v>
      </c>
      <c r="D185" s="160"/>
      <c r="E185" s="161">
        <v>22.89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162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90" t="s">
        <v>317</v>
      </c>
      <c r="D186" s="160"/>
      <c r="E186" s="161">
        <v>0.42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162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x14ac:dyDescent="0.2">
      <c r="A187" s="165" t="s">
        <v>148</v>
      </c>
      <c r="B187" s="166" t="s">
        <v>75</v>
      </c>
      <c r="C187" s="188" t="s">
        <v>76</v>
      </c>
      <c r="D187" s="167"/>
      <c r="E187" s="168"/>
      <c r="F187" s="169"/>
      <c r="G187" s="169">
        <f>SUMIF(AG188:AG191,"&lt;&gt;NOR",G188:G191)</f>
        <v>0</v>
      </c>
      <c r="H187" s="169"/>
      <c r="I187" s="169">
        <f>SUM(I188:I191)</f>
        <v>0</v>
      </c>
      <c r="J187" s="169"/>
      <c r="K187" s="169">
        <f>SUM(K188:K191)</f>
        <v>0</v>
      </c>
      <c r="L187" s="169"/>
      <c r="M187" s="169">
        <f>SUM(M188:M191)</f>
        <v>0</v>
      </c>
      <c r="N187" s="168"/>
      <c r="O187" s="168">
        <f>SUM(O188:O191)</f>
        <v>0.02</v>
      </c>
      <c r="P187" s="168"/>
      <c r="Q187" s="168">
        <f>SUM(Q188:Q191)</f>
        <v>0</v>
      </c>
      <c r="R187" s="169"/>
      <c r="S187" s="169"/>
      <c r="T187" s="170"/>
      <c r="U187" s="164"/>
      <c r="V187" s="164">
        <f>SUM(V188:V191)</f>
        <v>1.24</v>
      </c>
      <c r="W187" s="164"/>
      <c r="X187" s="164"/>
      <c r="Y187" s="164"/>
      <c r="AG187" t="s">
        <v>149</v>
      </c>
    </row>
    <row r="188" spans="1:60" ht="33.75" outlineLevel="1" x14ac:dyDescent="0.2">
      <c r="A188" s="172">
        <v>26</v>
      </c>
      <c r="B188" s="173" t="s">
        <v>322</v>
      </c>
      <c r="C188" s="189" t="s">
        <v>323</v>
      </c>
      <c r="D188" s="174" t="s">
        <v>235</v>
      </c>
      <c r="E188" s="175">
        <v>7.24</v>
      </c>
      <c r="F188" s="176"/>
      <c r="G188" s="177">
        <f>ROUND(E188*F188,2)</f>
        <v>0</v>
      </c>
      <c r="H188" s="176"/>
      <c r="I188" s="177">
        <f>ROUND(E188*H188,2)</f>
        <v>0</v>
      </c>
      <c r="J188" s="176"/>
      <c r="K188" s="177">
        <f>ROUND(E188*J188,2)</f>
        <v>0</v>
      </c>
      <c r="L188" s="177">
        <v>21</v>
      </c>
      <c r="M188" s="177">
        <f>G188*(1+L188/100)</f>
        <v>0</v>
      </c>
      <c r="N188" s="175">
        <v>1.7799999999999999E-3</v>
      </c>
      <c r="O188" s="175">
        <f>ROUND(E188*N188,2)</f>
        <v>0.01</v>
      </c>
      <c r="P188" s="175">
        <v>0</v>
      </c>
      <c r="Q188" s="175">
        <f>ROUND(E188*P188,2)</f>
        <v>0</v>
      </c>
      <c r="R188" s="177" t="s">
        <v>167</v>
      </c>
      <c r="S188" s="177" t="s">
        <v>154</v>
      </c>
      <c r="T188" s="178" t="s">
        <v>155</v>
      </c>
      <c r="U188" s="158">
        <v>8.2000000000000003E-2</v>
      </c>
      <c r="V188" s="158">
        <f>ROUND(E188*U188,2)</f>
        <v>0.59</v>
      </c>
      <c r="W188" s="158"/>
      <c r="X188" s="158" t="s">
        <v>156</v>
      </c>
      <c r="Y188" s="158" t="s">
        <v>157</v>
      </c>
      <c r="Z188" s="147"/>
      <c r="AA188" s="147"/>
      <c r="AB188" s="147"/>
      <c r="AC188" s="147"/>
      <c r="AD188" s="147"/>
      <c r="AE188" s="147"/>
      <c r="AF188" s="147"/>
      <c r="AG188" s="147" t="s">
        <v>158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2" x14ac:dyDescent="0.2">
      <c r="A189" s="154"/>
      <c r="B189" s="155"/>
      <c r="C189" s="190" t="s">
        <v>324</v>
      </c>
      <c r="D189" s="160"/>
      <c r="E189" s="161">
        <v>7.24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7"/>
      <c r="AA189" s="147"/>
      <c r="AB189" s="147"/>
      <c r="AC189" s="147"/>
      <c r="AD189" s="147"/>
      <c r="AE189" s="147"/>
      <c r="AF189" s="147"/>
      <c r="AG189" s="147" t="s">
        <v>162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ht="33.75" outlineLevel="1" x14ac:dyDescent="0.2">
      <c r="A190" s="172">
        <v>27</v>
      </c>
      <c r="B190" s="173" t="s">
        <v>325</v>
      </c>
      <c r="C190" s="189" t="s">
        <v>326</v>
      </c>
      <c r="D190" s="174" t="s">
        <v>235</v>
      </c>
      <c r="E190" s="175">
        <v>7.24</v>
      </c>
      <c r="F190" s="176"/>
      <c r="G190" s="177">
        <f>ROUND(E190*F190,2)</f>
        <v>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0</v>
      </c>
      <c r="N190" s="175">
        <v>1.4599999999999999E-3</v>
      </c>
      <c r="O190" s="175">
        <f>ROUND(E190*N190,2)</f>
        <v>0.01</v>
      </c>
      <c r="P190" s="175">
        <v>0</v>
      </c>
      <c r="Q190" s="175">
        <f>ROUND(E190*P190,2)</f>
        <v>0</v>
      </c>
      <c r="R190" s="177" t="s">
        <v>167</v>
      </c>
      <c r="S190" s="177" t="s">
        <v>154</v>
      </c>
      <c r="T190" s="178" t="s">
        <v>155</v>
      </c>
      <c r="U190" s="158">
        <v>0.09</v>
      </c>
      <c r="V190" s="158">
        <f>ROUND(E190*U190,2)</f>
        <v>0.65</v>
      </c>
      <c r="W190" s="158"/>
      <c r="X190" s="158" t="s">
        <v>156</v>
      </c>
      <c r="Y190" s="158" t="s">
        <v>157</v>
      </c>
      <c r="Z190" s="147"/>
      <c r="AA190" s="147"/>
      <c r="AB190" s="147"/>
      <c r="AC190" s="147"/>
      <c r="AD190" s="147"/>
      <c r="AE190" s="147"/>
      <c r="AF190" s="147"/>
      <c r="AG190" s="147" t="s">
        <v>158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2" x14ac:dyDescent="0.2">
      <c r="A191" s="154"/>
      <c r="B191" s="155"/>
      <c r="C191" s="190" t="s">
        <v>324</v>
      </c>
      <c r="D191" s="160"/>
      <c r="E191" s="161">
        <v>7.24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162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x14ac:dyDescent="0.2">
      <c r="A192" s="165" t="s">
        <v>148</v>
      </c>
      <c r="B192" s="166" t="s">
        <v>77</v>
      </c>
      <c r="C192" s="188" t="s">
        <v>78</v>
      </c>
      <c r="D192" s="167"/>
      <c r="E192" s="168"/>
      <c r="F192" s="169"/>
      <c r="G192" s="169">
        <f>SUMIF(AG193:AG194,"&lt;&gt;NOR",G193:G194)</f>
        <v>0</v>
      </c>
      <c r="H192" s="169"/>
      <c r="I192" s="169">
        <f>SUM(I193:I194)</f>
        <v>0</v>
      </c>
      <c r="J192" s="169"/>
      <c r="K192" s="169">
        <f>SUM(K193:K194)</f>
        <v>0</v>
      </c>
      <c r="L192" s="169"/>
      <c r="M192" s="169">
        <f>SUM(M193:M194)</f>
        <v>0</v>
      </c>
      <c r="N192" s="168"/>
      <c r="O192" s="168">
        <f>SUM(O193:O194)</f>
        <v>0.72</v>
      </c>
      <c r="P192" s="168"/>
      <c r="Q192" s="168">
        <f>SUM(Q193:Q194)</f>
        <v>0</v>
      </c>
      <c r="R192" s="169"/>
      <c r="S192" s="169"/>
      <c r="T192" s="170"/>
      <c r="U192" s="164"/>
      <c r="V192" s="164">
        <f>SUM(V193:V194)</f>
        <v>31.76</v>
      </c>
      <c r="W192" s="164"/>
      <c r="X192" s="164"/>
      <c r="Y192" s="164"/>
      <c r="AG192" t="s">
        <v>149</v>
      </c>
    </row>
    <row r="193" spans="1:60" outlineLevel="1" x14ac:dyDescent="0.2">
      <c r="A193" s="172">
        <v>28</v>
      </c>
      <c r="B193" s="173" t="s">
        <v>327</v>
      </c>
      <c r="C193" s="189" t="s">
        <v>328</v>
      </c>
      <c r="D193" s="174" t="s">
        <v>166</v>
      </c>
      <c r="E193" s="175">
        <v>122.17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5.9199999999999999E-3</v>
      </c>
      <c r="O193" s="175">
        <f>ROUND(E193*N193,2)</f>
        <v>0.72</v>
      </c>
      <c r="P193" s="175">
        <v>0</v>
      </c>
      <c r="Q193" s="175">
        <f>ROUND(E193*P193,2)</f>
        <v>0</v>
      </c>
      <c r="R193" s="177" t="s">
        <v>329</v>
      </c>
      <c r="S193" s="177" t="s">
        <v>154</v>
      </c>
      <c r="T193" s="178" t="s">
        <v>155</v>
      </c>
      <c r="U193" s="158">
        <v>0.26</v>
      </c>
      <c r="V193" s="158">
        <f>ROUND(E193*U193,2)</f>
        <v>31.76</v>
      </c>
      <c r="W193" s="158"/>
      <c r="X193" s="158" t="s">
        <v>156</v>
      </c>
      <c r="Y193" s="158" t="s">
        <v>157</v>
      </c>
      <c r="Z193" s="147"/>
      <c r="AA193" s="147"/>
      <c r="AB193" s="147"/>
      <c r="AC193" s="147"/>
      <c r="AD193" s="147"/>
      <c r="AE193" s="147"/>
      <c r="AF193" s="147"/>
      <c r="AG193" s="147" t="s">
        <v>158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2" x14ac:dyDescent="0.2">
      <c r="A194" s="154"/>
      <c r="B194" s="155"/>
      <c r="C194" s="190" t="s">
        <v>330</v>
      </c>
      <c r="D194" s="160"/>
      <c r="E194" s="161">
        <v>122.17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162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x14ac:dyDescent="0.2">
      <c r="A195" s="165" t="s">
        <v>148</v>
      </c>
      <c r="B195" s="166" t="s">
        <v>79</v>
      </c>
      <c r="C195" s="188" t="s">
        <v>80</v>
      </c>
      <c r="D195" s="167"/>
      <c r="E195" s="168"/>
      <c r="F195" s="169"/>
      <c r="G195" s="169">
        <f>SUMIF(AG196:AG197,"&lt;&gt;NOR",G196:G197)</f>
        <v>0</v>
      </c>
      <c r="H195" s="169"/>
      <c r="I195" s="169">
        <f>SUM(I196:I197)</f>
        <v>0</v>
      </c>
      <c r="J195" s="169"/>
      <c r="K195" s="169">
        <f>SUM(K196:K197)</f>
        <v>0</v>
      </c>
      <c r="L195" s="169"/>
      <c r="M195" s="169">
        <f>SUM(M196:M197)</f>
        <v>0</v>
      </c>
      <c r="N195" s="168"/>
      <c r="O195" s="168">
        <f>SUM(O196:O197)</f>
        <v>0</v>
      </c>
      <c r="P195" s="168"/>
      <c r="Q195" s="168">
        <f>SUM(Q196:Q197)</f>
        <v>0</v>
      </c>
      <c r="R195" s="169"/>
      <c r="S195" s="169"/>
      <c r="T195" s="170"/>
      <c r="U195" s="164"/>
      <c r="V195" s="164">
        <f>SUM(V196:V197)</f>
        <v>37.630000000000003</v>
      </c>
      <c r="W195" s="164"/>
      <c r="X195" s="164"/>
      <c r="Y195" s="164"/>
      <c r="AG195" t="s">
        <v>149</v>
      </c>
    </row>
    <row r="196" spans="1:60" ht="56.25" outlineLevel="1" x14ac:dyDescent="0.2">
      <c r="A196" s="172">
        <v>29</v>
      </c>
      <c r="B196" s="173" t="s">
        <v>331</v>
      </c>
      <c r="C196" s="189" t="s">
        <v>332</v>
      </c>
      <c r="D196" s="174" t="s">
        <v>166</v>
      </c>
      <c r="E196" s="175">
        <v>122.17</v>
      </c>
      <c r="F196" s="176"/>
      <c r="G196" s="177">
        <f>ROUND(E196*F196,2)</f>
        <v>0</v>
      </c>
      <c r="H196" s="176"/>
      <c r="I196" s="177">
        <f>ROUND(E196*H196,2)</f>
        <v>0</v>
      </c>
      <c r="J196" s="176"/>
      <c r="K196" s="177">
        <f>ROUND(E196*J196,2)</f>
        <v>0</v>
      </c>
      <c r="L196" s="177">
        <v>21</v>
      </c>
      <c r="M196" s="177">
        <f>G196*(1+L196/100)</f>
        <v>0</v>
      </c>
      <c r="N196" s="175">
        <v>4.0000000000000003E-5</v>
      </c>
      <c r="O196" s="175">
        <f>ROUND(E196*N196,2)</f>
        <v>0</v>
      </c>
      <c r="P196" s="175">
        <v>0</v>
      </c>
      <c r="Q196" s="175">
        <f>ROUND(E196*P196,2)</f>
        <v>0</v>
      </c>
      <c r="R196" s="177" t="s">
        <v>167</v>
      </c>
      <c r="S196" s="177" t="s">
        <v>154</v>
      </c>
      <c r="T196" s="178" t="s">
        <v>155</v>
      </c>
      <c r="U196" s="158">
        <v>0.308</v>
      </c>
      <c r="V196" s="158">
        <f>ROUND(E196*U196,2)</f>
        <v>37.630000000000003</v>
      </c>
      <c r="W196" s="158"/>
      <c r="X196" s="158" t="s">
        <v>156</v>
      </c>
      <c r="Y196" s="158" t="s">
        <v>157</v>
      </c>
      <c r="Z196" s="147"/>
      <c r="AA196" s="147"/>
      <c r="AB196" s="147"/>
      <c r="AC196" s="147"/>
      <c r="AD196" s="147"/>
      <c r="AE196" s="147"/>
      <c r="AF196" s="147"/>
      <c r="AG196" s="147" t="s">
        <v>158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2" x14ac:dyDescent="0.2">
      <c r="A197" s="154"/>
      <c r="B197" s="155"/>
      <c r="C197" s="190" t="s">
        <v>330</v>
      </c>
      <c r="D197" s="160"/>
      <c r="E197" s="161">
        <v>122.17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7"/>
      <c r="AA197" s="147"/>
      <c r="AB197" s="147"/>
      <c r="AC197" s="147"/>
      <c r="AD197" s="147"/>
      <c r="AE197" s="147"/>
      <c r="AF197" s="147"/>
      <c r="AG197" s="147" t="s">
        <v>162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x14ac:dyDescent="0.2">
      <c r="A198" s="165" t="s">
        <v>148</v>
      </c>
      <c r="B198" s="166" t="s">
        <v>81</v>
      </c>
      <c r="C198" s="188" t="s">
        <v>82</v>
      </c>
      <c r="D198" s="167"/>
      <c r="E198" s="168"/>
      <c r="F198" s="169"/>
      <c r="G198" s="169">
        <f>SUMIF(AG199:AG271,"&lt;&gt;NOR",G199:G271)</f>
        <v>0</v>
      </c>
      <c r="H198" s="169"/>
      <c r="I198" s="169">
        <f>SUM(I199:I271)</f>
        <v>0</v>
      </c>
      <c r="J198" s="169"/>
      <c r="K198" s="169">
        <f>SUM(K199:K271)</f>
        <v>0</v>
      </c>
      <c r="L198" s="169"/>
      <c r="M198" s="169">
        <f>SUM(M199:M271)</f>
        <v>0</v>
      </c>
      <c r="N198" s="168"/>
      <c r="O198" s="168">
        <f>SUM(O199:O271)</f>
        <v>6.9999999999999993E-2</v>
      </c>
      <c r="P198" s="168"/>
      <c r="Q198" s="168">
        <f>SUM(Q199:Q271)</f>
        <v>54.58</v>
      </c>
      <c r="R198" s="169"/>
      <c r="S198" s="169"/>
      <c r="T198" s="170"/>
      <c r="U198" s="164"/>
      <c r="V198" s="164">
        <f>SUM(V199:V271)</f>
        <v>200.54000000000002</v>
      </c>
      <c r="W198" s="164"/>
      <c r="X198" s="164"/>
      <c r="Y198" s="164"/>
      <c r="AG198" t="s">
        <v>149</v>
      </c>
    </row>
    <row r="199" spans="1:60" outlineLevel="1" x14ac:dyDescent="0.2">
      <c r="A199" s="172">
        <v>30</v>
      </c>
      <c r="B199" s="173" t="s">
        <v>333</v>
      </c>
      <c r="C199" s="189" t="s">
        <v>334</v>
      </c>
      <c r="D199" s="174" t="s">
        <v>166</v>
      </c>
      <c r="E199" s="175">
        <v>5.7939999999999996</v>
      </c>
      <c r="F199" s="176"/>
      <c r="G199" s="177">
        <f>ROUND(E199*F199,2)</f>
        <v>0</v>
      </c>
      <c r="H199" s="176"/>
      <c r="I199" s="177">
        <f>ROUND(E199*H199,2)</f>
        <v>0</v>
      </c>
      <c r="J199" s="176"/>
      <c r="K199" s="177">
        <f>ROUND(E199*J199,2)</f>
        <v>0</v>
      </c>
      <c r="L199" s="177">
        <v>21</v>
      </c>
      <c r="M199" s="177">
        <f>G199*(1+L199/100)</f>
        <v>0</v>
      </c>
      <c r="N199" s="175">
        <v>6.7000000000000002E-4</v>
      </c>
      <c r="O199" s="175">
        <f>ROUND(E199*N199,2)</f>
        <v>0</v>
      </c>
      <c r="P199" s="175">
        <v>0.184</v>
      </c>
      <c r="Q199" s="175">
        <f>ROUND(E199*P199,2)</f>
        <v>1.07</v>
      </c>
      <c r="R199" s="177" t="s">
        <v>335</v>
      </c>
      <c r="S199" s="177" t="s">
        <v>154</v>
      </c>
      <c r="T199" s="178" t="s">
        <v>155</v>
      </c>
      <c r="U199" s="158">
        <v>0.22700000000000001</v>
      </c>
      <c r="V199" s="158">
        <f>ROUND(E199*U199,2)</f>
        <v>1.32</v>
      </c>
      <c r="W199" s="158"/>
      <c r="X199" s="158" t="s">
        <v>156</v>
      </c>
      <c r="Y199" s="158" t="s">
        <v>157</v>
      </c>
      <c r="Z199" s="147"/>
      <c r="AA199" s="147"/>
      <c r="AB199" s="147"/>
      <c r="AC199" s="147"/>
      <c r="AD199" s="147"/>
      <c r="AE199" s="147"/>
      <c r="AF199" s="147"/>
      <c r="AG199" s="147" t="s">
        <v>158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ht="22.5" outlineLevel="2" x14ac:dyDescent="0.2">
      <c r="A200" s="154"/>
      <c r="B200" s="155"/>
      <c r="C200" s="258" t="s">
        <v>336</v>
      </c>
      <c r="D200" s="259"/>
      <c r="E200" s="259"/>
      <c r="F200" s="259"/>
      <c r="G200" s="259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160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79" t="str">
        <f>C200</f>
        <v>nebo vybourání otvorů průřezové plochy přes 4 m2 v příčkách, včetně pomocného lešení o výšce podlahy do 1900 mm a pro zatížení do 1,5 kPa  (150 kg/m2),</v>
      </c>
      <c r="BB200" s="147"/>
      <c r="BC200" s="147"/>
      <c r="BD200" s="147"/>
      <c r="BE200" s="147"/>
      <c r="BF200" s="147"/>
      <c r="BG200" s="147"/>
      <c r="BH200" s="147"/>
    </row>
    <row r="201" spans="1:60" outlineLevel="2" x14ac:dyDescent="0.2">
      <c r="A201" s="154"/>
      <c r="B201" s="155"/>
      <c r="C201" s="190" t="s">
        <v>337</v>
      </c>
      <c r="D201" s="160"/>
      <c r="E201" s="161">
        <v>1.6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7"/>
      <c r="AA201" s="147"/>
      <c r="AB201" s="147"/>
      <c r="AC201" s="147"/>
      <c r="AD201" s="147"/>
      <c r="AE201" s="147"/>
      <c r="AF201" s="147"/>
      <c r="AG201" s="147" t="s">
        <v>162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90" t="s">
        <v>338</v>
      </c>
      <c r="D202" s="160"/>
      <c r="E202" s="161">
        <v>4.194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162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72">
        <v>31</v>
      </c>
      <c r="B203" s="173" t="s">
        <v>339</v>
      </c>
      <c r="C203" s="189" t="s">
        <v>340</v>
      </c>
      <c r="D203" s="174" t="s">
        <v>166</v>
      </c>
      <c r="E203" s="175">
        <v>21.245999999999999</v>
      </c>
      <c r="F203" s="176"/>
      <c r="G203" s="177">
        <f>ROUND(E203*F203,2)</f>
        <v>0</v>
      </c>
      <c r="H203" s="176"/>
      <c r="I203" s="177">
        <f>ROUND(E203*H203,2)</f>
        <v>0</v>
      </c>
      <c r="J203" s="176"/>
      <c r="K203" s="177">
        <f>ROUND(E203*J203,2)</f>
        <v>0</v>
      </c>
      <c r="L203" s="177">
        <v>21</v>
      </c>
      <c r="M203" s="177">
        <f>G203*(1+L203/100)</f>
        <v>0</v>
      </c>
      <c r="N203" s="175">
        <v>6.7000000000000002E-4</v>
      </c>
      <c r="O203" s="175">
        <f>ROUND(E203*N203,2)</f>
        <v>0.01</v>
      </c>
      <c r="P203" s="175">
        <v>0.31900000000000001</v>
      </c>
      <c r="Q203" s="175">
        <f>ROUND(E203*P203,2)</f>
        <v>6.78</v>
      </c>
      <c r="R203" s="177" t="s">
        <v>335</v>
      </c>
      <c r="S203" s="177" t="s">
        <v>154</v>
      </c>
      <c r="T203" s="178" t="s">
        <v>155</v>
      </c>
      <c r="U203" s="158">
        <v>0.317</v>
      </c>
      <c r="V203" s="158">
        <f>ROUND(E203*U203,2)</f>
        <v>6.73</v>
      </c>
      <c r="W203" s="158"/>
      <c r="X203" s="158" t="s">
        <v>156</v>
      </c>
      <c r="Y203" s="158" t="s">
        <v>157</v>
      </c>
      <c r="Z203" s="147"/>
      <c r="AA203" s="147"/>
      <c r="AB203" s="147"/>
      <c r="AC203" s="147"/>
      <c r="AD203" s="147"/>
      <c r="AE203" s="147"/>
      <c r="AF203" s="147"/>
      <c r="AG203" s="147" t="s">
        <v>158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22.5" outlineLevel="2" x14ac:dyDescent="0.2">
      <c r="A204" s="154"/>
      <c r="B204" s="155"/>
      <c r="C204" s="258" t="s">
        <v>336</v>
      </c>
      <c r="D204" s="259"/>
      <c r="E204" s="259"/>
      <c r="F204" s="259"/>
      <c r="G204" s="259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160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79" t="str">
        <f>C204</f>
        <v>nebo vybourání otvorů průřezové plochy přes 4 m2 v příčkách, včetně pomocného lešení o výšce podlahy do 1900 mm a pro zatížení do 1,5 kPa  (150 kg/m2),</v>
      </c>
      <c r="BB204" s="147"/>
      <c r="BC204" s="147"/>
      <c r="BD204" s="147"/>
      <c r="BE204" s="147"/>
      <c r="BF204" s="147"/>
      <c r="BG204" s="147"/>
      <c r="BH204" s="147"/>
    </row>
    <row r="205" spans="1:60" outlineLevel="2" x14ac:dyDescent="0.2">
      <c r="A205" s="154"/>
      <c r="B205" s="155"/>
      <c r="C205" s="190" t="s">
        <v>341</v>
      </c>
      <c r="D205" s="160"/>
      <c r="E205" s="161">
        <v>31.135999999999999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162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90" t="s">
        <v>342</v>
      </c>
      <c r="D206" s="160"/>
      <c r="E206" s="161">
        <v>-6.45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162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190" t="s">
        <v>343</v>
      </c>
      <c r="D207" s="160"/>
      <c r="E207" s="161">
        <v>-3.44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162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ht="22.5" outlineLevel="1" x14ac:dyDescent="0.2">
      <c r="A208" s="172">
        <v>32</v>
      </c>
      <c r="B208" s="173" t="s">
        <v>344</v>
      </c>
      <c r="C208" s="189" t="s">
        <v>345</v>
      </c>
      <c r="D208" s="174" t="s">
        <v>152</v>
      </c>
      <c r="E208" s="175">
        <v>2.3212299999999999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5">
        <v>1.2800000000000001E-3</v>
      </c>
      <c r="O208" s="175">
        <f>ROUND(E208*N208,2)</f>
        <v>0</v>
      </c>
      <c r="P208" s="175">
        <v>1.8</v>
      </c>
      <c r="Q208" s="175">
        <f>ROUND(E208*P208,2)</f>
        <v>4.18</v>
      </c>
      <c r="R208" s="177" t="s">
        <v>335</v>
      </c>
      <c r="S208" s="177" t="s">
        <v>154</v>
      </c>
      <c r="T208" s="178" t="s">
        <v>155</v>
      </c>
      <c r="U208" s="158">
        <v>1.52</v>
      </c>
      <c r="V208" s="158">
        <f>ROUND(E208*U208,2)</f>
        <v>3.53</v>
      </c>
      <c r="W208" s="158"/>
      <c r="X208" s="158" t="s">
        <v>156</v>
      </c>
      <c r="Y208" s="158" t="s">
        <v>157</v>
      </c>
      <c r="Z208" s="147"/>
      <c r="AA208" s="147"/>
      <c r="AB208" s="147"/>
      <c r="AC208" s="147"/>
      <c r="AD208" s="147"/>
      <c r="AE208" s="147"/>
      <c r="AF208" s="147"/>
      <c r="AG208" s="147" t="s">
        <v>158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ht="22.5" outlineLevel="2" x14ac:dyDescent="0.2">
      <c r="A209" s="154"/>
      <c r="B209" s="155"/>
      <c r="C209" s="258" t="s">
        <v>346</v>
      </c>
      <c r="D209" s="259"/>
      <c r="E209" s="259"/>
      <c r="F209" s="259"/>
      <c r="G209" s="259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160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79" t="str">
        <f>C209</f>
        <v>nebo vybourání otvorů průřezové plochy přes 4 m2 ve zdivu nadzákladovém, včetně pomocného lešení o výšce podlahy do 1900 mm a pro zatížení do 1,5 kPa  (150 kg/m2)</v>
      </c>
      <c r="BB209" s="147"/>
      <c r="BC209" s="147"/>
      <c r="BD209" s="147"/>
      <c r="BE209" s="147"/>
      <c r="BF209" s="147"/>
      <c r="BG209" s="147"/>
      <c r="BH209" s="147"/>
    </row>
    <row r="210" spans="1:60" outlineLevel="2" x14ac:dyDescent="0.2">
      <c r="A210" s="154"/>
      <c r="B210" s="155"/>
      <c r="C210" s="190" t="s">
        <v>347</v>
      </c>
      <c r="D210" s="160"/>
      <c r="E210" s="161">
        <v>2.3212299999999999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7"/>
      <c r="AA210" s="147"/>
      <c r="AB210" s="147"/>
      <c r="AC210" s="147"/>
      <c r="AD210" s="147"/>
      <c r="AE210" s="147"/>
      <c r="AF210" s="147"/>
      <c r="AG210" s="147" t="s">
        <v>162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ht="22.5" outlineLevel="1" x14ac:dyDescent="0.2">
      <c r="A211" s="172">
        <v>33</v>
      </c>
      <c r="B211" s="173" t="s">
        <v>348</v>
      </c>
      <c r="C211" s="189" t="s">
        <v>349</v>
      </c>
      <c r="D211" s="174" t="s">
        <v>166</v>
      </c>
      <c r="E211" s="175">
        <v>57.4054</v>
      </c>
      <c r="F211" s="176"/>
      <c r="G211" s="177">
        <f>ROUND(E211*F211,2)</f>
        <v>0</v>
      </c>
      <c r="H211" s="176"/>
      <c r="I211" s="177">
        <f>ROUND(E211*H211,2)</f>
        <v>0</v>
      </c>
      <c r="J211" s="176"/>
      <c r="K211" s="177">
        <f>ROUND(E211*J211,2)</f>
        <v>0</v>
      </c>
      <c r="L211" s="177">
        <v>21</v>
      </c>
      <c r="M211" s="177">
        <f>G211*(1+L211/100)</f>
        <v>0</v>
      </c>
      <c r="N211" s="175">
        <v>3.3E-4</v>
      </c>
      <c r="O211" s="175">
        <f>ROUND(E211*N211,2)</f>
        <v>0.02</v>
      </c>
      <c r="P211" s="175">
        <v>1.183E-2</v>
      </c>
      <c r="Q211" s="175">
        <f>ROUND(E211*P211,2)</f>
        <v>0.68</v>
      </c>
      <c r="R211" s="177" t="s">
        <v>335</v>
      </c>
      <c r="S211" s="177" t="s">
        <v>154</v>
      </c>
      <c r="T211" s="178" t="s">
        <v>155</v>
      </c>
      <c r="U211" s="158">
        <v>0.34599999999999997</v>
      </c>
      <c r="V211" s="158">
        <f>ROUND(E211*U211,2)</f>
        <v>19.86</v>
      </c>
      <c r="W211" s="158"/>
      <c r="X211" s="158" t="s">
        <v>156</v>
      </c>
      <c r="Y211" s="158" t="s">
        <v>157</v>
      </c>
      <c r="Z211" s="147"/>
      <c r="AA211" s="147"/>
      <c r="AB211" s="147"/>
      <c r="AC211" s="147"/>
      <c r="AD211" s="147"/>
      <c r="AE211" s="147"/>
      <c r="AF211" s="147"/>
      <c r="AG211" s="147" t="s">
        <v>158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2" x14ac:dyDescent="0.2">
      <c r="A212" s="154"/>
      <c r="B212" s="155"/>
      <c r="C212" s="190" t="s">
        <v>350</v>
      </c>
      <c r="D212" s="160"/>
      <c r="E212" s="161">
        <v>9.9700000000000006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162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90" t="s">
        <v>351</v>
      </c>
      <c r="D213" s="160"/>
      <c r="E213" s="161">
        <v>1.8160000000000001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162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90" t="s">
        <v>352</v>
      </c>
      <c r="D214" s="160"/>
      <c r="E214" s="161">
        <v>24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162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90" t="s">
        <v>353</v>
      </c>
      <c r="D215" s="160"/>
      <c r="E215" s="161">
        <v>6.8075999999999999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162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90" t="s">
        <v>354</v>
      </c>
      <c r="D216" s="160"/>
      <c r="E216" s="161">
        <v>1.4543999999999999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162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90" t="s">
        <v>355</v>
      </c>
      <c r="D217" s="160"/>
      <c r="E217" s="161">
        <v>13.3574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162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22.5" outlineLevel="1" x14ac:dyDescent="0.2">
      <c r="A218" s="172">
        <v>34</v>
      </c>
      <c r="B218" s="173" t="s">
        <v>356</v>
      </c>
      <c r="C218" s="189" t="s">
        <v>357</v>
      </c>
      <c r="D218" s="174" t="s">
        <v>166</v>
      </c>
      <c r="E218" s="175">
        <v>91.436000000000007</v>
      </c>
      <c r="F218" s="176"/>
      <c r="G218" s="177">
        <f>ROUND(E218*F218,2)</f>
        <v>0</v>
      </c>
      <c r="H218" s="176"/>
      <c r="I218" s="177">
        <f>ROUND(E218*H218,2)</f>
        <v>0</v>
      </c>
      <c r="J218" s="176"/>
      <c r="K218" s="177">
        <f>ROUND(E218*J218,2)</f>
        <v>0</v>
      </c>
      <c r="L218" s="177">
        <v>21</v>
      </c>
      <c r="M218" s="177">
        <f>G218*(1+L218/100)</f>
        <v>0</v>
      </c>
      <c r="N218" s="175">
        <v>3.3E-4</v>
      </c>
      <c r="O218" s="175">
        <f>ROUND(E218*N218,2)</f>
        <v>0.03</v>
      </c>
      <c r="P218" s="175">
        <v>1.068E-2</v>
      </c>
      <c r="Q218" s="175">
        <f>ROUND(E218*P218,2)</f>
        <v>0.98</v>
      </c>
      <c r="R218" s="177" t="s">
        <v>335</v>
      </c>
      <c r="S218" s="177" t="s">
        <v>154</v>
      </c>
      <c r="T218" s="178" t="s">
        <v>155</v>
      </c>
      <c r="U218" s="158">
        <v>0.21099999999999999</v>
      </c>
      <c r="V218" s="158">
        <f>ROUND(E218*U218,2)</f>
        <v>19.29</v>
      </c>
      <c r="W218" s="158"/>
      <c r="X218" s="158" t="s">
        <v>156</v>
      </c>
      <c r="Y218" s="158" t="s">
        <v>157</v>
      </c>
      <c r="Z218" s="147"/>
      <c r="AA218" s="147"/>
      <c r="AB218" s="147"/>
      <c r="AC218" s="147"/>
      <c r="AD218" s="147"/>
      <c r="AE218" s="147"/>
      <c r="AF218" s="147"/>
      <c r="AG218" s="147" t="s">
        <v>158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2" x14ac:dyDescent="0.2">
      <c r="A219" s="154"/>
      <c r="B219" s="155"/>
      <c r="C219" s="190" t="s">
        <v>358</v>
      </c>
      <c r="D219" s="160"/>
      <c r="E219" s="161">
        <v>13.5746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162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90" t="s">
        <v>359</v>
      </c>
      <c r="D220" s="160"/>
      <c r="E220" s="161">
        <v>19.016400000000001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162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90" t="s">
        <v>360</v>
      </c>
      <c r="D221" s="160"/>
      <c r="E221" s="161">
        <v>31.594999999999999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162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190" t="s">
        <v>361</v>
      </c>
      <c r="D222" s="160"/>
      <c r="E222" s="161">
        <v>18.399999999999999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162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">
      <c r="A223" s="154"/>
      <c r="B223" s="155"/>
      <c r="C223" s="190" t="s">
        <v>362</v>
      </c>
      <c r="D223" s="160"/>
      <c r="E223" s="161">
        <v>8.85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7"/>
      <c r="AA223" s="147"/>
      <c r="AB223" s="147"/>
      <c r="AC223" s="147"/>
      <c r="AD223" s="147"/>
      <c r="AE223" s="147"/>
      <c r="AF223" s="147"/>
      <c r="AG223" s="147" t="s">
        <v>162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ht="22.5" outlineLevel="1" x14ac:dyDescent="0.2">
      <c r="A224" s="172">
        <v>35</v>
      </c>
      <c r="B224" s="173" t="s">
        <v>363</v>
      </c>
      <c r="C224" s="189" t="s">
        <v>364</v>
      </c>
      <c r="D224" s="174" t="s">
        <v>152</v>
      </c>
      <c r="E224" s="175">
        <v>0.13500000000000001</v>
      </c>
      <c r="F224" s="176"/>
      <c r="G224" s="177">
        <f>ROUND(E224*F224,2)</f>
        <v>0</v>
      </c>
      <c r="H224" s="176"/>
      <c r="I224" s="177">
        <f>ROUND(E224*H224,2)</f>
        <v>0</v>
      </c>
      <c r="J224" s="176"/>
      <c r="K224" s="177">
        <f>ROUND(E224*J224,2)</f>
        <v>0</v>
      </c>
      <c r="L224" s="177">
        <v>21</v>
      </c>
      <c r="M224" s="177">
        <f>G224*(1+L224/100)</f>
        <v>0</v>
      </c>
      <c r="N224" s="175">
        <v>1.7989999999999999E-2</v>
      </c>
      <c r="O224" s="175">
        <f>ROUND(E224*N224,2)</f>
        <v>0</v>
      </c>
      <c r="P224" s="175">
        <v>2.4</v>
      </c>
      <c r="Q224" s="175">
        <f>ROUND(E224*P224,2)</f>
        <v>0.32</v>
      </c>
      <c r="R224" s="177" t="s">
        <v>335</v>
      </c>
      <c r="S224" s="177" t="s">
        <v>154</v>
      </c>
      <c r="T224" s="178" t="s">
        <v>155</v>
      </c>
      <c r="U224" s="158">
        <v>12.817</v>
      </c>
      <c r="V224" s="158">
        <f>ROUND(E224*U224,2)</f>
        <v>1.73</v>
      </c>
      <c r="W224" s="158"/>
      <c r="X224" s="158" t="s">
        <v>156</v>
      </c>
      <c r="Y224" s="158" t="s">
        <v>157</v>
      </c>
      <c r="Z224" s="147"/>
      <c r="AA224" s="147"/>
      <c r="AB224" s="147"/>
      <c r="AC224" s="147"/>
      <c r="AD224" s="147"/>
      <c r="AE224" s="147"/>
      <c r="AF224" s="147"/>
      <c r="AG224" s="147" t="s">
        <v>158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2" x14ac:dyDescent="0.2">
      <c r="A225" s="154"/>
      <c r="B225" s="155"/>
      <c r="C225" s="258" t="s">
        <v>365</v>
      </c>
      <c r="D225" s="259"/>
      <c r="E225" s="259"/>
      <c r="F225" s="259"/>
      <c r="G225" s="259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7"/>
      <c r="AA225" s="147"/>
      <c r="AB225" s="147"/>
      <c r="AC225" s="147"/>
      <c r="AD225" s="147"/>
      <c r="AE225" s="147"/>
      <c r="AF225" s="147"/>
      <c r="AG225" s="147" t="s">
        <v>160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79" t="str">
        <f>C225</f>
        <v>uložených ve zdivu, včetně pomocného lešení o výšce podlahy do 1900 mm a pro zatížení do 1,5 kPa  (150 kg/m2),</v>
      </c>
      <c r="BB225" s="147"/>
      <c r="BC225" s="147"/>
      <c r="BD225" s="147"/>
      <c r="BE225" s="147"/>
      <c r="BF225" s="147"/>
      <c r="BG225" s="147"/>
      <c r="BH225" s="147"/>
    </row>
    <row r="226" spans="1:60" outlineLevel="2" x14ac:dyDescent="0.2">
      <c r="A226" s="154"/>
      <c r="B226" s="155"/>
      <c r="C226" s="190" t="s">
        <v>366</v>
      </c>
      <c r="D226" s="160"/>
      <c r="E226" s="161">
        <v>0.13500000000000001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162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2.5" outlineLevel="1" x14ac:dyDescent="0.2">
      <c r="A227" s="172">
        <v>36</v>
      </c>
      <c r="B227" s="173" t="s">
        <v>367</v>
      </c>
      <c r="C227" s="189" t="s">
        <v>368</v>
      </c>
      <c r="D227" s="174" t="s">
        <v>152</v>
      </c>
      <c r="E227" s="175">
        <v>6.3487499999999999</v>
      </c>
      <c r="F227" s="176"/>
      <c r="G227" s="177">
        <f>ROUND(E227*F227,2)</f>
        <v>0</v>
      </c>
      <c r="H227" s="176"/>
      <c r="I227" s="177">
        <f>ROUND(E227*H227,2)</f>
        <v>0</v>
      </c>
      <c r="J227" s="176"/>
      <c r="K227" s="177">
        <f>ROUND(E227*J227,2)</f>
        <v>0</v>
      </c>
      <c r="L227" s="177">
        <v>21</v>
      </c>
      <c r="M227" s="177">
        <f>G227*(1+L227/100)</f>
        <v>0</v>
      </c>
      <c r="N227" s="175">
        <v>0</v>
      </c>
      <c r="O227" s="175">
        <f>ROUND(E227*N227,2)</f>
        <v>0</v>
      </c>
      <c r="P227" s="175">
        <v>2.2000000000000002</v>
      </c>
      <c r="Q227" s="175">
        <f>ROUND(E227*P227,2)</f>
        <v>13.97</v>
      </c>
      <c r="R227" s="177" t="s">
        <v>335</v>
      </c>
      <c r="S227" s="177" t="s">
        <v>154</v>
      </c>
      <c r="T227" s="178" t="s">
        <v>155</v>
      </c>
      <c r="U227" s="158">
        <v>7.1950000000000003</v>
      </c>
      <c r="V227" s="158">
        <f>ROUND(E227*U227,2)</f>
        <v>45.68</v>
      </c>
      <c r="W227" s="158"/>
      <c r="X227" s="158" t="s">
        <v>156</v>
      </c>
      <c r="Y227" s="158" t="s">
        <v>157</v>
      </c>
      <c r="Z227" s="147"/>
      <c r="AA227" s="147"/>
      <c r="AB227" s="147"/>
      <c r="AC227" s="147"/>
      <c r="AD227" s="147"/>
      <c r="AE227" s="147"/>
      <c r="AF227" s="147"/>
      <c r="AG227" s="147" t="s">
        <v>158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2" x14ac:dyDescent="0.2">
      <c r="A228" s="154"/>
      <c r="B228" s="155"/>
      <c r="C228" s="190" t="s">
        <v>369</v>
      </c>
      <c r="D228" s="160"/>
      <c r="E228" s="161">
        <v>0.4985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162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90" t="s">
        <v>370</v>
      </c>
      <c r="D229" s="160"/>
      <c r="E229" s="161">
        <v>5.6665000000000001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7"/>
      <c r="AA229" s="147"/>
      <c r="AB229" s="147"/>
      <c r="AC229" s="147"/>
      <c r="AD229" s="147"/>
      <c r="AE229" s="147"/>
      <c r="AF229" s="147"/>
      <c r="AG229" s="147" t="s">
        <v>162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90" t="s">
        <v>371</v>
      </c>
      <c r="D230" s="160"/>
      <c r="E230" s="161">
        <v>0.18375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7"/>
      <c r="AA230" s="147"/>
      <c r="AB230" s="147"/>
      <c r="AC230" s="147"/>
      <c r="AD230" s="147"/>
      <c r="AE230" s="147"/>
      <c r="AF230" s="147"/>
      <c r="AG230" s="147" t="s">
        <v>162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2.5" outlineLevel="1" x14ac:dyDescent="0.2">
      <c r="A231" s="172">
        <v>37</v>
      </c>
      <c r="B231" s="173" t="s">
        <v>372</v>
      </c>
      <c r="C231" s="189" t="s">
        <v>373</v>
      </c>
      <c r="D231" s="174" t="s">
        <v>152</v>
      </c>
      <c r="E231" s="175">
        <v>6.3487499999999999</v>
      </c>
      <c r="F231" s="176"/>
      <c r="G231" s="177">
        <f>ROUND(E231*F231,2)</f>
        <v>0</v>
      </c>
      <c r="H231" s="176"/>
      <c r="I231" s="177">
        <f>ROUND(E231*H231,2)</f>
        <v>0</v>
      </c>
      <c r="J231" s="176"/>
      <c r="K231" s="177">
        <f>ROUND(E231*J231,2)</f>
        <v>0</v>
      </c>
      <c r="L231" s="177">
        <v>21</v>
      </c>
      <c r="M231" s="177">
        <f>G231*(1+L231/100)</f>
        <v>0</v>
      </c>
      <c r="N231" s="175">
        <v>0</v>
      </c>
      <c r="O231" s="175">
        <f>ROUND(E231*N231,2)</f>
        <v>0</v>
      </c>
      <c r="P231" s="175">
        <v>0</v>
      </c>
      <c r="Q231" s="175">
        <f>ROUND(E231*P231,2)</f>
        <v>0</v>
      </c>
      <c r="R231" s="177" t="s">
        <v>335</v>
      </c>
      <c r="S231" s="177" t="s">
        <v>154</v>
      </c>
      <c r="T231" s="178" t="s">
        <v>155</v>
      </c>
      <c r="U231" s="158">
        <v>4.8280000000000003</v>
      </c>
      <c r="V231" s="158">
        <f>ROUND(E231*U231,2)</f>
        <v>30.65</v>
      </c>
      <c r="W231" s="158"/>
      <c r="X231" s="158" t="s">
        <v>156</v>
      </c>
      <c r="Y231" s="158" t="s">
        <v>157</v>
      </c>
      <c r="Z231" s="147"/>
      <c r="AA231" s="147"/>
      <c r="AB231" s="147"/>
      <c r="AC231" s="147"/>
      <c r="AD231" s="147"/>
      <c r="AE231" s="147"/>
      <c r="AF231" s="147"/>
      <c r="AG231" s="147" t="s">
        <v>158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2" x14ac:dyDescent="0.2">
      <c r="A232" s="154"/>
      <c r="B232" s="155"/>
      <c r="C232" s="190" t="s">
        <v>369</v>
      </c>
      <c r="D232" s="160"/>
      <c r="E232" s="161">
        <v>0.4985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162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90" t="s">
        <v>370</v>
      </c>
      <c r="D233" s="160"/>
      <c r="E233" s="161">
        <v>5.6665000000000001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162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90" t="s">
        <v>371</v>
      </c>
      <c r="D234" s="160"/>
      <c r="E234" s="161">
        <v>0.18375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162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72">
        <v>38</v>
      </c>
      <c r="B235" s="173" t="s">
        <v>374</v>
      </c>
      <c r="C235" s="189" t="s">
        <v>375</v>
      </c>
      <c r="D235" s="174" t="s">
        <v>166</v>
      </c>
      <c r="E235" s="175">
        <v>126.97499999999999</v>
      </c>
      <c r="F235" s="176"/>
      <c r="G235" s="177">
        <f>ROUND(E235*F235,2)</f>
        <v>0</v>
      </c>
      <c r="H235" s="176"/>
      <c r="I235" s="177">
        <f>ROUND(E235*H235,2)</f>
        <v>0</v>
      </c>
      <c r="J235" s="176"/>
      <c r="K235" s="177">
        <f>ROUND(E235*J235,2)</f>
        <v>0</v>
      </c>
      <c r="L235" s="177">
        <v>21</v>
      </c>
      <c r="M235" s="177">
        <f>G235*(1+L235/100)</f>
        <v>0</v>
      </c>
      <c r="N235" s="175">
        <v>0</v>
      </c>
      <c r="O235" s="175">
        <f>ROUND(E235*N235,2)</f>
        <v>0</v>
      </c>
      <c r="P235" s="175">
        <v>0.02</v>
      </c>
      <c r="Q235" s="175">
        <f>ROUND(E235*P235,2)</f>
        <v>2.54</v>
      </c>
      <c r="R235" s="177" t="s">
        <v>335</v>
      </c>
      <c r="S235" s="177" t="s">
        <v>154</v>
      </c>
      <c r="T235" s="178" t="s">
        <v>155</v>
      </c>
      <c r="U235" s="158">
        <v>0.14699999999999999</v>
      </c>
      <c r="V235" s="158">
        <f>ROUND(E235*U235,2)</f>
        <v>18.670000000000002</v>
      </c>
      <c r="W235" s="158"/>
      <c r="X235" s="158" t="s">
        <v>156</v>
      </c>
      <c r="Y235" s="158" t="s">
        <v>157</v>
      </c>
      <c r="Z235" s="147"/>
      <c r="AA235" s="147"/>
      <c r="AB235" s="147"/>
      <c r="AC235" s="147"/>
      <c r="AD235" s="147"/>
      <c r="AE235" s="147"/>
      <c r="AF235" s="147"/>
      <c r="AG235" s="147" t="s">
        <v>158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2" x14ac:dyDescent="0.2">
      <c r="A236" s="154"/>
      <c r="B236" s="155"/>
      <c r="C236" s="258" t="s">
        <v>376</v>
      </c>
      <c r="D236" s="259"/>
      <c r="E236" s="259"/>
      <c r="F236" s="259"/>
      <c r="G236" s="259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160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 x14ac:dyDescent="0.2">
      <c r="A237" s="154"/>
      <c r="B237" s="155"/>
      <c r="C237" s="190" t="s">
        <v>350</v>
      </c>
      <c r="D237" s="160"/>
      <c r="E237" s="161">
        <v>9.9700000000000006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162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90" t="s">
        <v>377</v>
      </c>
      <c r="D238" s="160"/>
      <c r="E238" s="161">
        <v>113.33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7"/>
      <c r="AA238" s="147"/>
      <c r="AB238" s="147"/>
      <c r="AC238" s="147"/>
      <c r="AD238" s="147"/>
      <c r="AE238" s="147"/>
      <c r="AF238" s="147"/>
      <c r="AG238" s="147" t="s">
        <v>162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90" t="s">
        <v>378</v>
      </c>
      <c r="D239" s="160"/>
      <c r="E239" s="161">
        <v>3.6749999999999998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162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72">
        <v>39</v>
      </c>
      <c r="B240" s="173" t="s">
        <v>379</v>
      </c>
      <c r="C240" s="189" t="s">
        <v>380</v>
      </c>
      <c r="D240" s="174" t="s">
        <v>235</v>
      </c>
      <c r="E240" s="175">
        <v>35.46</v>
      </c>
      <c r="F240" s="176"/>
      <c r="G240" s="177">
        <f>ROUND(E240*F240,2)</f>
        <v>0</v>
      </c>
      <c r="H240" s="176"/>
      <c r="I240" s="177">
        <f>ROUND(E240*H240,2)</f>
        <v>0</v>
      </c>
      <c r="J240" s="176"/>
      <c r="K240" s="177">
        <f>ROUND(E240*J240,2)</f>
        <v>0</v>
      </c>
      <c r="L240" s="177">
        <v>21</v>
      </c>
      <c r="M240" s="177">
        <f>G240*(1+L240/100)</f>
        <v>0</v>
      </c>
      <c r="N240" s="175">
        <v>0</v>
      </c>
      <c r="O240" s="175">
        <f>ROUND(E240*N240,2)</f>
        <v>0</v>
      </c>
      <c r="P240" s="175">
        <v>4.0000000000000002E-4</v>
      </c>
      <c r="Q240" s="175">
        <f>ROUND(E240*P240,2)</f>
        <v>0.01</v>
      </c>
      <c r="R240" s="177" t="s">
        <v>335</v>
      </c>
      <c r="S240" s="177" t="s">
        <v>154</v>
      </c>
      <c r="T240" s="178" t="s">
        <v>155</v>
      </c>
      <c r="U240" s="158">
        <v>7.0000000000000007E-2</v>
      </c>
      <c r="V240" s="158">
        <f>ROUND(E240*U240,2)</f>
        <v>2.48</v>
      </c>
      <c r="W240" s="158"/>
      <c r="X240" s="158" t="s">
        <v>156</v>
      </c>
      <c r="Y240" s="158" t="s">
        <v>157</v>
      </c>
      <c r="Z240" s="147"/>
      <c r="AA240" s="147"/>
      <c r="AB240" s="147"/>
      <c r="AC240" s="147"/>
      <c r="AD240" s="147"/>
      <c r="AE240" s="147"/>
      <c r="AF240" s="147"/>
      <c r="AG240" s="147" t="s">
        <v>158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2" x14ac:dyDescent="0.2">
      <c r="A241" s="154"/>
      <c r="B241" s="155"/>
      <c r="C241" s="258" t="s">
        <v>376</v>
      </c>
      <c r="D241" s="259"/>
      <c r="E241" s="259"/>
      <c r="F241" s="259"/>
      <c r="G241" s="259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160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2" x14ac:dyDescent="0.2">
      <c r="A242" s="154"/>
      <c r="B242" s="155"/>
      <c r="C242" s="190" t="s">
        <v>381</v>
      </c>
      <c r="D242" s="160"/>
      <c r="E242" s="161">
        <v>35.46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162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22.5" outlineLevel="1" x14ac:dyDescent="0.2">
      <c r="A243" s="172">
        <v>40</v>
      </c>
      <c r="B243" s="173" t="s">
        <v>382</v>
      </c>
      <c r="C243" s="189" t="s">
        <v>383</v>
      </c>
      <c r="D243" s="174" t="s">
        <v>152</v>
      </c>
      <c r="E243" s="175">
        <v>12.6975</v>
      </c>
      <c r="F243" s="176"/>
      <c r="G243" s="177">
        <f>ROUND(E243*F243,2)</f>
        <v>0</v>
      </c>
      <c r="H243" s="176"/>
      <c r="I243" s="177">
        <f>ROUND(E243*H243,2)</f>
        <v>0</v>
      </c>
      <c r="J243" s="176"/>
      <c r="K243" s="177">
        <f>ROUND(E243*J243,2)</f>
        <v>0</v>
      </c>
      <c r="L243" s="177">
        <v>21</v>
      </c>
      <c r="M243" s="177">
        <f>G243*(1+L243/100)</f>
        <v>0</v>
      </c>
      <c r="N243" s="175">
        <v>0</v>
      </c>
      <c r="O243" s="175">
        <f>ROUND(E243*N243,2)</f>
        <v>0</v>
      </c>
      <c r="P243" s="175">
        <v>1.4</v>
      </c>
      <c r="Q243" s="175">
        <f>ROUND(E243*P243,2)</f>
        <v>17.78</v>
      </c>
      <c r="R243" s="177" t="s">
        <v>335</v>
      </c>
      <c r="S243" s="177" t="s">
        <v>154</v>
      </c>
      <c r="T243" s="178" t="s">
        <v>155</v>
      </c>
      <c r="U243" s="158">
        <v>1.2569999999999999</v>
      </c>
      <c r="V243" s="158">
        <f>ROUND(E243*U243,2)</f>
        <v>15.96</v>
      </c>
      <c r="W243" s="158"/>
      <c r="X243" s="158" t="s">
        <v>156</v>
      </c>
      <c r="Y243" s="158" t="s">
        <v>157</v>
      </c>
      <c r="Z243" s="147"/>
      <c r="AA243" s="147"/>
      <c r="AB243" s="147"/>
      <c r="AC243" s="147"/>
      <c r="AD243" s="147"/>
      <c r="AE243" s="147"/>
      <c r="AF243" s="147"/>
      <c r="AG243" s="147" t="s">
        <v>158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2" x14ac:dyDescent="0.2">
      <c r="A244" s="154"/>
      <c r="B244" s="155"/>
      <c r="C244" s="190" t="s">
        <v>384</v>
      </c>
      <c r="D244" s="160"/>
      <c r="E244" s="161">
        <v>0.997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162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90" t="s">
        <v>385</v>
      </c>
      <c r="D245" s="160"/>
      <c r="E245" s="161">
        <v>11.333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7"/>
      <c r="AA245" s="147"/>
      <c r="AB245" s="147"/>
      <c r="AC245" s="147"/>
      <c r="AD245" s="147"/>
      <c r="AE245" s="147"/>
      <c r="AF245" s="147"/>
      <c r="AG245" s="147" t="s">
        <v>162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90" t="s">
        <v>386</v>
      </c>
      <c r="D246" s="160"/>
      <c r="E246" s="161">
        <v>0.36749999999999999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162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72">
        <v>41</v>
      </c>
      <c r="B247" s="173" t="s">
        <v>387</v>
      </c>
      <c r="C247" s="189" t="s">
        <v>388</v>
      </c>
      <c r="D247" s="174" t="s">
        <v>171</v>
      </c>
      <c r="E247" s="175">
        <v>6</v>
      </c>
      <c r="F247" s="176"/>
      <c r="G247" s="177">
        <f>ROUND(E247*F247,2)</f>
        <v>0</v>
      </c>
      <c r="H247" s="176"/>
      <c r="I247" s="177">
        <f>ROUND(E247*H247,2)</f>
        <v>0</v>
      </c>
      <c r="J247" s="176"/>
      <c r="K247" s="177">
        <f>ROUND(E247*J247,2)</f>
        <v>0</v>
      </c>
      <c r="L247" s="177">
        <v>21</v>
      </c>
      <c r="M247" s="177">
        <f>G247*(1+L247/100)</f>
        <v>0</v>
      </c>
      <c r="N247" s="175">
        <v>0</v>
      </c>
      <c r="O247" s="175">
        <f>ROUND(E247*N247,2)</f>
        <v>0</v>
      </c>
      <c r="P247" s="175">
        <v>0</v>
      </c>
      <c r="Q247" s="175">
        <f>ROUND(E247*P247,2)</f>
        <v>0</v>
      </c>
      <c r="R247" s="177" t="s">
        <v>335</v>
      </c>
      <c r="S247" s="177" t="s">
        <v>154</v>
      </c>
      <c r="T247" s="178" t="s">
        <v>155</v>
      </c>
      <c r="U247" s="158">
        <v>0.05</v>
      </c>
      <c r="V247" s="158">
        <f>ROUND(E247*U247,2)</f>
        <v>0.3</v>
      </c>
      <c r="W247" s="158"/>
      <c r="X247" s="158" t="s">
        <v>156</v>
      </c>
      <c r="Y247" s="158" t="s">
        <v>157</v>
      </c>
      <c r="Z247" s="147"/>
      <c r="AA247" s="147"/>
      <c r="AB247" s="147"/>
      <c r="AC247" s="147"/>
      <c r="AD247" s="147"/>
      <c r="AE247" s="147"/>
      <c r="AF247" s="147"/>
      <c r="AG247" s="147" t="s">
        <v>158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2" x14ac:dyDescent="0.2">
      <c r="A248" s="154"/>
      <c r="B248" s="155"/>
      <c r="C248" s="258" t="s">
        <v>389</v>
      </c>
      <c r="D248" s="259"/>
      <c r="E248" s="259"/>
      <c r="F248" s="259"/>
      <c r="G248" s="259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7"/>
      <c r="AA248" s="147"/>
      <c r="AB248" s="147"/>
      <c r="AC248" s="147"/>
      <c r="AD248" s="147"/>
      <c r="AE248" s="147"/>
      <c r="AF248" s="147"/>
      <c r="AG248" s="147" t="s">
        <v>160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72">
        <v>42</v>
      </c>
      <c r="B249" s="173" t="s">
        <v>390</v>
      </c>
      <c r="C249" s="189" t="s">
        <v>391</v>
      </c>
      <c r="D249" s="174" t="s">
        <v>166</v>
      </c>
      <c r="E249" s="175">
        <v>1.802</v>
      </c>
      <c r="F249" s="176"/>
      <c r="G249" s="177">
        <f>ROUND(E249*F249,2)</f>
        <v>0</v>
      </c>
      <c r="H249" s="176"/>
      <c r="I249" s="177">
        <f>ROUND(E249*H249,2)</f>
        <v>0</v>
      </c>
      <c r="J249" s="176"/>
      <c r="K249" s="177">
        <f>ROUND(E249*J249,2)</f>
        <v>0</v>
      </c>
      <c r="L249" s="177">
        <v>21</v>
      </c>
      <c r="M249" s="177">
        <f>G249*(1+L249/100)</f>
        <v>0</v>
      </c>
      <c r="N249" s="175">
        <v>1.17E-3</v>
      </c>
      <c r="O249" s="175">
        <f>ROUND(E249*N249,2)</f>
        <v>0</v>
      </c>
      <c r="P249" s="175">
        <v>8.7999999999999995E-2</v>
      </c>
      <c r="Q249" s="175">
        <f>ROUND(E249*P249,2)</f>
        <v>0.16</v>
      </c>
      <c r="R249" s="177" t="s">
        <v>335</v>
      </c>
      <c r="S249" s="177" t="s">
        <v>154</v>
      </c>
      <c r="T249" s="178" t="s">
        <v>155</v>
      </c>
      <c r="U249" s="158">
        <v>0.55600000000000005</v>
      </c>
      <c r="V249" s="158">
        <f>ROUND(E249*U249,2)</f>
        <v>1</v>
      </c>
      <c r="W249" s="158"/>
      <c r="X249" s="158" t="s">
        <v>156</v>
      </c>
      <c r="Y249" s="158" t="s">
        <v>157</v>
      </c>
      <c r="Z249" s="147"/>
      <c r="AA249" s="147"/>
      <c r="AB249" s="147"/>
      <c r="AC249" s="147"/>
      <c r="AD249" s="147"/>
      <c r="AE249" s="147"/>
      <c r="AF249" s="147"/>
      <c r="AG249" s="147" t="s">
        <v>158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">
      <c r="A250" s="154"/>
      <c r="B250" s="155"/>
      <c r="C250" s="258" t="s">
        <v>392</v>
      </c>
      <c r="D250" s="259"/>
      <c r="E250" s="259"/>
      <c r="F250" s="259"/>
      <c r="G250" s="259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7"/>
      <c r="AA250" s="147"/>
      <c r="AB250" s="147"/>
      <c r="AC250" s="147"/>
      <c r="AD250" s="147"/>
      <c r="AE250" s="147"/>
      <c r="AF250" s="147"/>
      <c r="AG250" s="147" t="s">
        <v>160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">
      <c r="A251" s="154"/>
      <c r="B251" s="155"/>
      <c r="C251" s="190" t="s">
        <v>393</v>
      </c>
      <c r="D251" s="160"/>
      <c r="E251" s="161">
        <v>1.802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7"/>
      <c r="AA251" s="147"/>
      <c r="AB251" s="147"/>
      <c r="AC251" s="147"/>
      <c r="AD251" s="147"/>
      <c r="AE251" s="147"/>
      <c r="AF251" s="147"/>
      <c r="AG251" s="147" t="s">
        <v>162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72">
        <v>43</v>
      </c>
      <c r="B252" s="173" t="s">
        <v>394</v>
      </c>
      <c r="C252" s="189" t="s">
        <v>395</v>
      </c>
      <c r="D252" s="174" t="s">
        <v>166</v>
      </c>
      <c r="E252" s="175">
        <v>8.06</v>
      </c>
      <c r="F252" s="176"/>
      <c r="G252" s="177">
        <f>ROUND(E252*F252,2)</f>
        <v>0</v>
      </c>
      <c r="H252" s="176"/>
      <c r="I252" s="177">
        <f>ROUND(E252*H252,2)</f>
        <v>0</v>
      </c>
      <c r="J252" s="176"/>
      <c r="K252" s="177">
        <f>ROUND(E252*J252,2)</f>
        <v>0</v>
      </c>
      <c r="L252" s="177">
        <v>21</v>
      </c>
      <c r="M252" s="177">
        <f>G252*(1+L252/100)</f>
        <v>0</v>
      </c>
      <c r="N252" s="175">
        <v>1E-3</v>
      </c>
      <c r="O252" s="175">
        <f>ROUND(E252*N252,2)</f>
        <v>0.01</v>
      </c>
      <c r="P252" s="175">
        <v>6.7000000000000004E-2</v>
      </c>
      <c r="Q252" s="175">
        <f>ROUND(E252*P252,2)</f>
        <v>0.54</v>
      </c>
      <c r="R252" s="177" t="s">
        <v>335</v>
      </c>
      <c r="S252" s="177" t="s">
        <v>154</v>
      </c>
      <c r="T252" s="178" t="s">
        <v>155</v>
      </c>
      <c r="U252" s="158">
        <v>0.53300000000000003</v>
      </c>
      <c r="V252" s="158">
        <f>ROUND(E252*U252,2)</f>
        <v>4.3</v>
      </c>
      <c r="W252" s="158"/>
      <c r="X252" s="158" t="s">
        <v>156</v>
      </c>
      <c r="Y252" s="158" t="s">
        <v>157</v>
      </c>
      <c r="Z252" s="147"/>
      <c r="AA252" s="147"/>
      <c r="AB252" s="147"/>
      <c r="AC252" s="147"/>
      <c r="AD252" s="147"/>
      <c r="AE252" s="147"/>
      <c r="AF252" s="147"/>
      <c r="AG252" s="147" t="s">
        <v>158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2" x14ac:dyDescent="0.2">
      <c r="A253" s="154"/>
      <c r="B253" s="155"/>
      <c r="C253" s="258" t="s">
        <v>392</v>
      </c>
      <c r="D253" s="259"/>
      <c r="E253" s="259"/>
      <c r="F253" s="259"/>
      <c r="G253" s="259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7"/>
      <c r="AA253" s="147"/>
      <c r="AB253" s="147"/>
      <c r="AC253" s="147"/>
      <c r="AD253" s="147"/>
      <c r="AE253" s="147"/>
      <c r="AF253" s="147"/>
      <c r="AG253" s="147" t="s">
        <v>160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2" x14ac:dyDescent="0.2">
      <c r="A254" s="154"/>
      <c r="B254" s="155"/>
      <c r="C254" s="190" t="s">
        <v>396</v>
      </c>
      <c r="D254" s="160"/>
      <c r="E254" s="161">
        <v>2.15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7"/>
      <c r="AA254" s="147"/>
      <c r="AB254" s="147"/>
      <c r="AC254" s="147"/>
      <c r="AD254" s="147"/>
      <c r="AE254" s="147"/>
      <c r="AF254" s="147"/>
      <c r="AG254" s="147" t="s">
        <v>162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90" t="s">
        <v>397</v>
      </c>
      <c r="D255" s="160"/>
      <c r="E255" s="161">
        <v>5.91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7"/>
      <c r="AA255" s="147"/>
      <c r="AB255" s="147"/>
      <c r="AC255" s="147"/>
      <c r="AD255" s="147"/>
      <c r="AE255" s="147"/>
      <c r="AF255" s="147"/>
      <c r="AG255" s="147" t="s">
        <v>162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80">
        <v>44</v>
      </c>
      <c r="B256" s="181" t="s">
        <v>398</v>
      </c>
      <c r="C256" s="191" t="s">
        <v>399</v>
      </c>
      <c r="D256" s="182" t="s">
        <v>235</v>
      </c>
      <c r="E256" s="183">
        <v>1</v>
      </c>
      <c r="F256" s="184"/>
      <c r="G256" s="185">
        <f>ROUND(E256*F256,2)</f>
        <v>0</v>
      </c>
      <c r="H256" s="184"/>
      <c r="I256" s="185">
        <f>ROUND(E256*H256,2)</f>
        <v>0</v>
      </c>
      <c r="J256" s="184"/>
      <c r="K256" s="185">
        <f>ROUND(E256*J256,2)</f>
        <v>0</v>
      </c>
      <c r="L256" s="185">
        <v>21</v>
      </c>
      <c r="M256" s="185">
        <f>G256*(1+L256/100)</f>
        <v>0</v>
      </c>
      <c r="N256" s="183">
        <v>0</v>
      </c>
      <c r="O256" s="183">
        <f>ROUND(E256*N256,2)</f>
        <v>0</v>
      </c>
      <c r="P256" s="183">
        <v>3.6170000000000001E-2</v>
      </c>
      <c r="Q256" s="183">
        <f>ROUND(E256*P256,2)</f>
        <v>0.04</v>
      </c>
      <c r="R256" s="185" t="s">
        <v>335</v>
      </c>
      <c r="S256" s="185" t="s">
        <v>154</v>
      </c>
      <c r="T256" s="186" t="s">
        <v>155</v>
      </c>
      <c r="U256" s="158">
        <v>4</v>
      </c>
      <c r="V256" s="158">
        <f>ROUND(E256*U256,2)</f>
        <v>4</v>
      </c>
      <c r="W256" s="158"/>
      <c r="X256" s="158" t="s">
        <v>156</v>
      </c>
      <c r="Y256" s="158" t="s">
        <v>157</v>
      </c>
      <c r="Z256" s="147"/>
      <c r="AA256" s="147"/>
      <c r="AB256" s="147"/>
      <c r="AC256" s="147"/>
      <c r="AD256" s="147"/>
      <c r="AE256" s="147"/>
      <c r="AF256" s="147"/>
      <c r="AG256" s="147" t="s">
        <v>158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ht="22.5" outlineLevel="1" x14ac:dyDescent="0.2">
      <c r="A257" s="172">
        <v>45</v>
      </c>
      <c r="B257" s="173" t="s">
        <v>400</v>
      </c>
      <c r="C257" s="189" t="s">
        <v>401</v>
      </c>
      <c r="D257" s="174" t="s">
        <v>166</v>
      </c>
      <c r="E257" s="175">
        <v>19.651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5">
        <v>0</v>
      </c>
      <c r="O257" s="175">
        <f>ROUND(E257*N257,2)</f>
        <v>0</v>
      </c>
      <c r="P257" s="175">
        <v>0.02</v>
      </c>
      <c r="Q257" s="175">
        <f>ROUND(E257*P257,2)</f>
        <v>0.39</v>
      </c>
      <c r="R257" s="177" t="s">
        <v>335</v>
      </c>
      <c r="S257" s="177" t="s">
        <v>154</v>
      </c>
      <c r="T257" s="178" t="s">
        <v>155</v>
      </c>
      <c r="U257" s="158">
        <v>0.13</v>
      </c>
      <c r="V257" s="158">
        <f>ROUND(E257*U257,2)</f>
        <v>2.5499999999999998</v>
      </c>
      <c r="W257" s="158"/>
      <c r="X257" s="158" t="s">
        <v>156</v>
      </c>
      <c r="Y257" s="158" t="s">
        <v>157</v>
      </c>
      <c r="Z257" s="147"/>
      <c r="AA257" s="147"/>
      <c r="AB257" s="147"/>
      <c r="AC257" s="147"/>
      <c r="AD257" s="147"/>
      <c r="AE257" s="147"/>
      <c r="AF257" s="147"/>
      <c r="AG257" s="147" t="s">
        <v>158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2" x14ac:dyDescent="0.2">
      <c r="A258" s="154"/>
      <c r="B258" s="155"/>
      <c r="C258" s="190" t="s">
        <v>402</v>
      </c>
      <c r="D258" s="160"/>
      <c r="E258" s="161">
        <v>22.071000000000002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7"/>
      <c r="AA258" s="147"/>
      <c r="AB258" s="147"/>
      <c r="AC258" s="147"/>
      <c r="AD258" s="147"/>
      <c r="AE258" s="147"/>
      <c r="AF258" s="147"/>
      <c r="AG258" s="147" t="s">
        <v>162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90" t="s">
        <v>256</v>
      </c>
      <c r="D259" s="160"/>
      <c r="E259" s="161">
        <v>-2.42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162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72">
        <v>46</v>
      </c>
      <c r="B260" s="173" t="s">
        <v>403</v>
      </c>
      <c r="C260" s="189" t="s">
        <v>404</v>
      </c>
      <c r="D260" s="174" t="s">
        <v>166</v>
      </c>
      <c r="E260" s="175">
        <v>74.968000000000004</v>
      </c>
      <c r="F260" s="176"/>
      <c r="G260" s="177">
        <f>ROUND(E260*F260,2)</f>
        <v>0</v>
      </c>
      <c r="H260" s="176"/>
      <c r="I260" s="177">
        <f>ROUND(E260*H260,2)</f>
        <v>0</v>
      </c>
      <c r="J260" s="176"/>
      <c r="K260" s="177">
        <f>ROUND(E260*J260,2)</f>
        <v>0</v>
      </c>
      <c r="L260" s="177">
        <v>21</v>
      </c>
      <c r="M260" s="177">
        <f>G260*(1+L260/100)</f>
        <v>0</v>
      </c>
      <c r="N260" s="175">
        <v>0</v>
      </c>
      <c r="O260" s="175">
        <f>ROUND(E260*N260,2)</f>
        <v>0</v>
      </c>
      <c r="P260" s="175">
        <v>6.8000000000000005E-2</v>
      </c>
      <c r="Q260" s="175">
        <f>ROUND(E260*P260,2)</f>
        <v>5.0999999999999996</v>
      </c>
      <c r="R260" s="177" t="s">
        <v>335</v>
      </c>
      <c r="S260" s="177" t="s">
        <v>154</v>
      </c>
      <c r="T260" s="178" t="s">
        <v>155</v>
      </c>
      <c r="U260" s="158">
        <v>0.3</v>
      </c>
      <c r="V260" s="158">
        <f>ROUND(E260*U260,2)</f>
        <v>22.49</v>
      </c>
      <c r="W260" s="158"/>
      <c r="X260" s="158" t="s">
        <v>156</v>
      </c>
      <c r="Y260" s="158" t="s">
        <v>157</v>
      </c>
      <c r="Z260" s="147"/>
      <c r="AA260" s="147"/>
      <c r="AB260" s="147"/>
      <c r="AC260" s="147"/>
      <c r="AD260" s="147"/>
      <c r="AE260" s="147"/>
      <c r="AF260" s="147"/>
      <c r="AG260" s="147" t="s">
        <v>158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2" x14ac:dyDescent="0.2">
      <c r="A261" s="154"/>
      <c r="B261" s="155"/>
      <c r="C261" s="258" t="s">
        <v>405</v>
      </c>
      <c r="D261" s="259"/>
      <c r="E261" s="259"/>
      <c r="F261" s="259"/>
      <c r="G261" s="259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7"/>
      <c r="AA261" s="147"/>
      <c r="AB261" s="147"/>
      <c r="AC261" s="147"/>
      <c r="AD261" s="147"/>
      <c r="AE261" s="147"/>
      <c r="AF261" s="147"/>
      <c r="AG261" s="147" t="s">
        <v>160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22.5" outlineLevel="2" x14ac:dyDescent="0.2">
      <c r="A262" s="154"/>
      <c r="B262" s="155"/>
      <c r="C262" s="190" t="s">
        <v>406</v>
      </c>
      <c r="D262" s="160"/>
      <c r="E262" s="161">
        <v>21.852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7"/>
      <c r="AA262" s="147"/>
      <c r="AB262" s="147"/>
      <c r="AC262" s="147"/>
      <c r="AD262" s="147"/>
      <c r="AE262" s="147"/>
      <c r="AF262" s="147"/>
      <c r="AG262" s="147" t="s">
        <v>162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90" t="s">
        <v>407</v>
      </c>
      <c r="D263" s="160"/>
      <c r="E263" s="161">
        <v>8.7479999999999993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7"/>
      <c r="AA263" s="147"/>
      <c r="AB263" s="147"/>
      <c r="AC263" s="147"/>
      <c r="AD263" s="147"/>
      <c r="AE263" s="147"/>
      <c r="AF263" s="147"/>
      <c r="AG263" s="147" t="s">
        <v>162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90" t="s">
        <v>408</v>
      </c>
      <c r="D264" s="160"/>
      <c r="E264" s="161">
        <v>21.167999999999999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7"/>
      <c r="AA264" s="147"/>
      <c r="AB264" s="147"/>
      <c r="AC264" s="147"/>
      <c r="AD264" s="147"/>
      <c r="AE264" s="147"/>
      <c r="AF264" s="147"/>
      <c r="AG264" s="147" t="s">
        <v>162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90" t="s">
        <v>409</v>
      </c>
      <c r="D265" s="160"/>
      <c r="E265" s="161">
        <v>20.768999999999998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162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190" t="s">
        <v>410</v>
      </c>
      <c r="D266" s="160"/>
      <c r="E266" s="161">
        <v>-11.34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7"/>
      <c r="AA266" s="147"/>
      <c r="AB266" s="147"/>
      <c r="AC266" s="147"/>
      <c r="AD266" s="147"/>
      <c r="AE266" s="147"/>
      <c r="AF266" s="147"/>
      <c r="AG266" s="147" t="s">
        <v>162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190" t="s">
        <v>411</v>
      </c>
      <c r="D267" s="160"/>
      <c r="E267" s="161">
        <v>-5.88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162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90" t="s">
        <v>412</v>
      </c>
      <c r="D268" s="160"/>
      <c r="E268" s="161">
        <v>22.071000000000002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7"/>
      <c r="AA268" s="147"/>
      <c r="AB268" s="147"/>
      <c r="AC268" s="147"/>
      <c r="AD268" s="147"/>
      <c r="AE268" s="147"/>
      <c r="AF268" s="147"/>
      <c r="AG268" s="147" t="s">
        <v>162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90" t="s">
        <v>256</v>
      </c>
      <c r="D269" s="160"/>
      <c r="E269" s="161">
        <v>-2.42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162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72">
        <v>47</v>
      </c>
      <c r="B270" s="173" t="s">
        <v>413</v>
      </c>
      <c r="C270" s="189" t="s">
        <v>414</v>
      </c>
      <c r="D270" s="174" t="s">
        <v>415</v>
      </c>
      <c r="E270" s="175">
        <v>42</v>
      </c>
      <c r="F270" s="176"/>
      <c r="G270" s="177">
        <f>ROUND(E270*F270,2)</f>
        <v>0</v>
      </c>
      <c r="H270" s="176"/>
      <c r="I270" s="177">
        <f>ROUND(E270*H270,2)</f>
        <v>0</v>
      </c>
      <c r="J270" s="176"/>
      <c r="K270" s="177">
        <f>ROUND(E270*J270,2)</f>
        <v>0</v>
      </c>
      <c r="L270" s="177">
        <v>21</v>
      </c>
      <c r="M270" s="177">
        <f>G270*(1+L270/100)</f>
        <v>0</v>
      </c>
      <c r="N270" s="175">
        <v>0</v>
      </c>
      <c r="O270" s="175">
        <f>ROUND(E270*N270,2)</f>
        <v>0</v>
      </c>
      <c r="P270" s="175">
        <v>1E-3</v>
      </c>
      <c r="Q270" s="175">
        <f>ROUND(E270*P270,2)</f>
        <v>0.04</v>
      </c>
      <c r="R270" s="177"/>
      <c r="S270" s="177" t="s">
        <v>204</v>
      </c>
      <c r="T270" s="178" t="s">
        <v>205</v>
      </c>
      <c r="U270" s="158">
        <v>0</v>
      </c>
      <c r="V270" s="158">
        <f>ROUND(E270*U270,2)</f>
        <v>0</v>
      </c>
      <c r="W270" s="158"/>
      <c r="X270" s="158" t="s">
        <v>156</v>
      </c>
      <c r="Y270" s="158" t="s">
        <v>157</v>
      </c>
      <c r="Z270" s="147"/>
      <c r="AA270" s="147"/>
      <c r="AB270" s="147"/>
      <c r="AC270" s="147"/>
      <c r="AD270" s="147"/>
      <c r="AE270" s="147"/>
      <c r="AF270" s="147"/>
      <c r="AG270" s="147" t="s">
        <v>158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2" x14ac:dyDescent="0.2">
      <c r="A271" s="154"/>
      <c r="B271" s="155"/>
      <c r="C271" s="190" t="s">
        <v>416</v>
      </c>
      <c r="D271" s="160"/>
      <c r="E271" s="161">
        <v>42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7"/>
      <c r="AA271" s="147"/>
      <c r="AB271" s="147"/>
      <c r="AC271" s="147"/>
      <c r="AD271" s="147"/>
      <c r="AE271" s="147"/>
      <c r="AF271" s="147"/>
      <c r="AG271" s="147" t="s">
        <v>162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x14ac:dyDescent="0.2">
      <c r="A272" s="165" t="s">
        <v>148</v>
      </c>
      <c r="B272" s="166" t="s">
        <v>83</v>
      </c>
      <c r="C272" s="188" t="s">
        <v>84</v>
      </c>
      <c r="D272" s="167"/>
      <c r="E272" s="168"/>
      <c r="F272" s="169"/>
      <c r="G272" s="169">
        <f>SUMIF(AG273:AG289,"&lt;&gt;NOR",G273:G289)</f>
        <v>0</v>
      </c>
      <c r="H272" s="169"/>
      <c r="I272" s="169">
        <f>SUM(I273:I289)</f>
        <v>0</v>
      </c>
      <c r="J272" s="169"/>
      <c r="K272" s="169">
        <f>SUM(K273:K289)</f>
        <v>0</v>
      </c>
      <c r="L272" s="169"/>
      <c r="M272" s="169">
        <f>SUM(M273:M289)</f>
        <v>0</v>
      </c>
      <c r="N272" s="168"/>
      <c r="O272" s="168">
        <f>SUM(O273:O289)</f>
        <v>0</v>
      </c>
      <c r="P272" s="168"/>
      <c r="Q272" s="168">
        <f>SUM(Q273:Q289)</f>
        <v>0.82</v>
      </c>
      <c r="R272" s="169"/>
      <c r="S272" s="169"/>
      <c r="T272" s="170"/>
      <c r="U272" s="164"/>
      <c r="V272" s="164">
        <f>SUM(V273:V289)</f>
        <v>162.07</v>
      </c>
      <c r="W272" s="164"/>
      <c r="X272" s="164"/>
      <c r="Y272" s="164"/>
      <c r="AG272" t="s">
        <v>149</v>
      </c>
    </row>
    <row r="273" spans="1:60" outlineLevel="1" x14ac:dyDescent="0.2">
      <c r="A273" s="180">
        <v>48</v>
      </c>
      <c r="B273" s="181" t="s">
        <v>417</v>
      </c>
      <c r="C273" s="191" t="s">
        <v>418</v>
      </c>
      <c r="D273" s="182" t="s">
        <v>235</v>
      </c>
      <c r="E273" s="183">
        <v>100</v>
      </c>
      <c r="F273" s="184"/>
      <c r="G273" s="185">
        <f>ROUND(E273*F273,2)</f>
        <v>0</v>
      </c>
      <c r="H273" s="184"/>
      <c r="I273" s="185">
        <f>ROUND(E273*H273,2)</f>
        <v>0</v>
      </c>
      <c r="J273" s="184"/>
      <c r="K273" s="185">
        <f>ROUND(E273*J273,2)</f>
        <v>0</v>
      </c>
      <c r="L273" s="185">
        <v>21</v>
      </c>
      <c r="M273" s="185">
        <f>G273*(1+L273/100)</f>
        <v>0</v>
      </c>
      <c r="N273" s="183">
        <v>0</v>
      </c>
      <c r="O273" s="183">
        <f>ROUND(E273*N273,2)</f>
        <v>0</v>
      </c>
      <c r="P273" s="183">
        <v>2.16E-3</v>
      </c>
      <c r="Q273" s="183">
        <f>ROUND(E273*P273,2)</f>
        <v>0.22</v>
      </c>
      <c r="R273" s="185" t="s">
        <v>335</v>
      </c>
      <c r="S273" s="185" t="s">
        <v>154</v>
      </c>
      <c r="T273" s="186" t="s">
        <v>155</v>
      </c>
      <c r="U273" s="158">
        <v>0.26500000000000001</v>
      </c>
      <c r="V273" s="158">
        <f>ROUND(E273*U273,2)</f>
        <v>26.5</v>
      </c>
      <c r="W273" s="158"/>
      <c r="X273" s="158" t="s">
        <v>156</v>
      </c>
      <c r="Y273" s="158" t="s">
        <v>157</v>
      </c>
      <c r="Z273" s="147"/>
      <c r="AA273" s="147"/>
      <c r="AB273" s="147"/>
      <c r="AC273" s="147"/>
      <c r="AD273" s="147"/>
      <c r="AE273" s="147"/>
      <c r="AF273" s="147"/>
      <c r="AG273" s="147" t="s">
        <v>158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1" x14ac:dyDescent="0.2">
      <c r="A274" s="180">
        <v>49</v>
      </c>
      <c r="B274" s="181" t="s">
        <v>419</v>
      </c>
      <c r="C274" s="191" t="s">
        <v>420</v>
      </c>
      <c r="D274" s="182" t="s">
        <v>235</v>
      </c>
      <c r="E274" s="183">
        <v>100</v>
      </c>
      <c r="F274" s="184"/>
      <c r="G274" s="185">
        <f>ROUND(E274*F274,2)</f>
        <v>0</v>
      </c>
      <c r="H274" s="184"/>
      <c r="I274" s="185">
        <f>ROUND(E274*H274,2)</f>
        <v>0</v>
      </c>
      <c r="J274" s="184"/>
      <c r="K274" s="185">
        <f>ROUND(E274*J274,2)</f>
        <v>0</v>
      </c>
      <c r="L274" s="185">
        <v>21</v>
      </c>
      <c r="M274" s="185">
        <f>G274*(1+L274/100)</f>
        <v>0</v>
      </c>
      <c r="N274" s="183">
        <v>0</v>
      </c>
      <c r="O274" s="183">
        <f>ROUND(E274*N274,2)</f>
        <v>0</v>
      </c>
      <c r="P274" s="183">
        <v>6.0000000000000001E-3</v>
      </c>
      <c r="Q274" s="183">
        <f>ROUND(E274*P274,2)</f>
        <v>0.6</v>
      </c>
      <c r="R274" s="185" t="s">
        <v>335</v>
      </c>
      <c r="S274" s="185" t="s">
        <v>154</v>
      </c>
      <c r="T274" s="186" t="s">
        <v>155</v>
      </c>
      <c r="U274" s="158">
        <v>0.33</v>
      </c>
      <c r="V274" s="158">
        <f>ROUND(E274*U274,2)</f>
        <v>33</v>
      </c>
      <c r="W274" s="158"/>
      <c r="X274" s="158" t="s">
        <v>156</v>
      </c>
      <c r="Y274" s="158" t="s">
        <v>157</v>
      </c>
      <c r="Z274" s="147"/>
      <c r="AA274" s="147"/>
      <c r="AB274" s="147"/>
      <c r="AC274" s="147"/>
      <c r="AD274" s="147"/>
      <c r="AE274" s="147"/>
      <c r="AF274" s="147"/>
      <c r="AG274" s="147" t="s">
        <v>158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2.5" outlineLevel="1" x14ac:dyDescent="0.2">
      <c r="A275" s="172">
        <v>50</v>
      </c>
      <c r="B275" s="173" t="s">
        <v>421</v>
      </c>
      <c r="C275" s="189" t="s">
        <v>422</v>
      </c>
      <c r="D275" s="174" t="s">
        <v>287</v>
      </c>
      <c r="E275" s="175">
        <v>52.212220000000002</v>
      </c>
      <c r="F275" s="176"/>
      <c r="G275" s="177">
        <f>ROUND(E275*F275,2)</f>
        <v>0</v>
      </c>
      <c r="H275" s="176"/>
      <c r="I275" s="177">
        <f>ROUND(E275*H275,2)</f>
        <v>0</v>
      </c>
      <c r="J275" s="176"/>
      <c r="K275" s="177">
        <f>ROUND(E275*J275,2)</f>
        <v>0</v>
      </c>
      <c r="L275" s="177">
        <v>21</v>
      </c>
      <c r="M275" s="177">
        <f>G275*(1+L275/100)</f>
        <v>0</v>
      </c>
      <c r="N275" s="175">
        <v>0</v>
      </c>
      <c r="O275" s="175">
        <f>ROUND(E275*N275,2)</f>
        <v>0</v>
      </c>
      <c r="P275" s="175">
        <v>0</v>
      </c>
      <c r="Q275" s="175">
        <f>ROUND(E275*P275,2)</f>
        <v>0</v>
      </c>
      <c r="R275" s="177" t="s">
        <v>335</v>
      </c>
      <c r="S275" s="177" t="s">
        <v>154</v>
      </c>
      <c r="T275" s="178" t="s">
        <v>155</v>
      </c>
      <c r="U275" s="158">
        <v>0</v>
      </c>
      <c r="V275" s="158">
        <f>ROUND(E275*U275,2)</f>
        <v>0</v>
      </c>
      <c r="W275" s="158"/>
      <c r="X275" s="158" t="s">
        <v>156</v>
      </c>
      <c r="Y275" s="158" t="s">
        <v>157</v>
      </c>
      <c r="Z275" s="147"/>
      <c r="AA275" s="147"/>
      <c r="AB275" s="147"/>
      <c r="AC275" s="147"/>
      <c r="AD275" s="147"/>
      <c r="AE275" s="147"/>
      <c r="AF275" s="147"/>
      <c r="AG275" s="147" t="s">
        <v>158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2" x14ac:dyDescent="0.2">
      <c r="A276" s="154"/>
      <c r="B276" s="155"/>
      <c r="C276" s="190" t="s">
        <v>423</v>
      </c>
      <c r="D276" s="160"/>
      <c r="E276" s="161">
        <v>54.566470000000002</v>
      </c>
      <c r="F276" s="158"/>
      <c r="G276" s="158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7"/>
      <c r="AA276" s="147"/>
      <c r="AB276" s="147"/>
      <c r="AC276" s="147"/>
      <c r="AD276" s="147"/>
      <c r="AE276" s="147"/>
      <c r="AF276" s="147"/>
      <c r="AG276" s="147" t="s">
        <v>162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90" t="s">
        <v>424</v>
      </c>
      <c r="D277" s="160"/>
      <c r="E277" s="161">
        <v>-1.65564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7"/>
      <c r="AA277" s="147"/>
      <c r="AB277" s="147"/>
      <c r="AC277" s="147"/>
      <c r="AD277" s="147"/>
      <c r="AE277" s="147"/>
      <c r="AF277" s="147"/>
      <c r="AG277" s="147" t="s">
        <v>162</v>
      </c>
      <c r="AH277" s="147">
        <v>5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90" t="s">
        <v>425</v>
      </c>
      <c r="D278" s="160"/>
      <c r="E278" s="161">
        <v>-0.6986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7"/>
      <c r="AA278" s="147"/>
      <c r="AB278" s="147"/>
      <c r="AC278" s="147"/>
      <c r="AD278" s="147"/>
      <c r="AE278" s="147"/>
      <c r="AF278" s="147"/>
      <c r="AG278" s="147" t="s">
        <v>162</v>
      </c>
      <c r="AH278" s="147">
        <v>5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ht="22.5" outlineLevel="1" x14ac:dyDescent="0.2">
      <c r="A279" s="172">
        <v>51</v>
      </c>
      <c r="B279" s="173" t="s">
        <v>426</v>
      </c>
      <c r="C279" s="189" t="s">
        <v>427</v>
      </c>
      <c r="D279" s="174" t="s">
        <v>287</v>
      </c>
      <c r="E279" s="175">
        <v>1.65564</v>
      </c>
      <c r="F279" s="176"/>
      <c r="G279" s="177">
        <f>ROUND(E279*F279,2)</f>
        <v>0</v>
      </c>
      <c r="H279" s="176"/>
      <c r="I279" s="177">
        <f>ROUND(E279*H279,2)</f>
        <v>0</v>
      </c>
      <c r="J279" s="176"/>
      <c r="K279" s="177">
        <f>ROUND(E279*J279,2)</f>
        <v>0</v>
      </c>
      <c r="L279" s="177">
        <v>21</v>
      </c>
      <c r="M279" s="177">
        <f>G279*(1+L279/100)</f>
        <v>0</v>
      </c>
      <c r="N279" s="175">
        <v>0</v>
      </c>
      <c r="O279" s="175">
        <f>ROUND(E279*N279,2)</f>
        <v>0</v>
      </c>
      <c r="P279" s="175">
        <v>0</v>
      </c>
      <c r="Q279" s="175">
        <f>ROUND(E279*P279,2)</f>
        <v>0</v>
      </c>
      <c r="R279" s="177" t="s">
        <v>335</v>
      </c>
      <c r="S279" s="177" t="s">
        <v>154</v>
      </c>
      <c r="T279" s="178" t="s">
        <v>155</v>
      </c>
      <c r="U279" s="158">
        <v>0</v>
      </c>
      <c r="V279" s="158">
        <f>ROUND(E279*U279,2)</f>
        <v>0</v>
      </c>
      <c r="W279" s="158"/>
      <c r="X279" s="158" t="s">
        <v>156</v>
      </c>
      <c r="Y279" s="158" t="s">
        <v>157</v>
      </c>
      <c r="Z279" s="147"/>
      <c r="AA279" s="147"/>
      <c r="AB279" s="147"/>
      <c r="AC279" s="147"/>
      <c r="AD279" s="147"/>
      <c r="AE279" s="147"/>
      <c r="AF279" s="147"/>
      <c r="AG279" s="147" t="s">
        <v>158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2" x14ac:dyDescent="0.2">
      <c r="A280" s="154"/>
      <c r="B280" s="155"/>
      <c r="C280" s="190" t="s">
        <v>428</v>
      </c>
      <c r="D280" s="160"/>
      <c r="E280" s="161">
        <v>0.67910999999999999</v>
      </c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7"/>
      <c r="AA280" s="147"/>
      <c r="AB280" s="147"/>
      <c r="AC280" s="147"/>
      <c r="AD280" s="147"/>
      <c r="AE280" s="147"/>
      <c r="AF280" s="147"/>
      <c r="AG280" s="147" t="s">
        <v>162</v>
      </c>
      <c r="AH280" s="147">
        <v>7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3" x14ac:dyDescent="0.2">
      <c r="A281" s="154"/>
      <c r="B281" s="155"/>
      <c r="C281" s="190" t="s">
        <v>429</v>
      </c>
      <c r="D281" s="160"/>
      <c r="E281" s="161">
        <v>0.97653999999999996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7"/>
      <c r="AA281" s="147"/>
      <c r="AB281" s="147"/>
      <c r="AC281" s="147"/>
      <c r="AD281" s="147"/>
      <c r="AE281" s="147"/>
      <c r="AF281" s="147"/>
      <c r="AG281" s="147" t="s">
        <v>162</v>
      </c>
      <c r="AH281" s="147">
        <v>7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72">
        <v>52</v>
      </c>
      <c r="B282" s="173" t="s">
        <v>430</v>
      </c>
      <c r="C282" s="189" t="s">
        <v>431</v>
      </c>
      <c r="D282" s="174" t="s">
        <v>287</v>
      </c>
      <c r="E282" s="175">
        <v>0.6986</v>
      </c>
      <c r="F282" s="176"/>
      <c r="G282" s="177">
        <f>ROUND(E282*F282,2)</f>
        <v>0</v>
      </c>
      <c r="H282" s="176"/>
      <c r="I282" s="177">
        <f>ROUND(E282*H282,2)</f>
        <v>0</v>
      </c>
      <c r="J282" s="176"/>
      <c r="K282" s="177">
        <f>ROUND(E282*J282,2)</f>
        <v>0</v>
      </c>
      <c r="L282" s="177">
        <v>21</v>
      </c>
      <c r="M282" s="177">
        <f>G282*(1+L282/100)</f>
        <v>0</v>
      </c>
      <c r="N282" s="175">
        <v>0</v>
      </c>
      <c r="O282" s="175">
        <f>ROUND(E282*N282,2)</f>
        <v>0</v>
      </c>
      <c r="P282" s="175">
        <v>0</v>
      </c>
      <c r="Q282" s="175">
        <f>ROUND(E282*P282,2)</f>
        <v>0</v>
      </c>
      <c r="R282" s="177" t="s">
        <v>335</v>
      </c>
      <c r="S282" s="177" t="s">
        <v>154</v>
      </c>
      <c r="T282" s="178" t="s">
        <v>155</v>
      </c>
      <c r="U282" s="158">
        <v>0</v>
      </c>
      <c r="V282" s="158">
        <f>ROUND(E282*U282,2)</f>
        <v>0</v>
      </c>
      <c r="W282" s="158"/>
      <c r="X282" s="158" t="s">
        <v>156</v>
      </c>
      <c r="Y282" s="158" t="s">
        <v>157</v>
      </c>
      <c r="Z282" s="147"/>
      <c r="AA282" s="147"/>
      <c r="AB282" s="147"/>
      <c r="AC282" s="147"/>
      <c r="AD282" s="147"/>
      <c r="AE282" s="147"/>
      <c r="AF282" s="147"/>
      <c r="AG282" s="147" t="s">
        <v>158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2" x14ac:dyDescent="0.2">
      <c r="A283" s="154"/>
      <c r="B283" s="155"/>
      <c r="C283" s="190" t="s">
        <v>432</v>
      </c>
      <c r="D283" s="160"/>
      <c r="E283" s="161">
        <v>0.15858</v>
      </c>
      <c r="F283" s="158"/>
      <c r="G283" s="15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7"/>
      <c r="AA283" s="147"/>
      <c r="AB283" s="147"/>
      <c r="AC283" s="147"/>
      <c r="AD283" s="147"/>
      <c r="AE283" s="147"/>
      <c r="AF283" s="147"/>
      <c r="AG283" s="147" t="s">
        <v>162</v>
      </c>
      <c r="AH283" s="147">
        <v>7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90" t="s">
        <v>433</v>
      </c>
      <c r="D284" s="160"/>
      <c r="E284" s="161">
        <v>0.54001999999999994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162</v>
      </c>
      <c r="AH284" s="147">
        <v>7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72">
        <v>53</v>
      </c>
      <c r="B285" s="173" t="s">
        <v>434</v>
      </c>
      <c r="C285" s="189" t="s">
        <v>435</v>
      </c>
      <c r="D285" s="174" t="s">
        <v>287</v>
      </c>
      <c r="E285" s="175">
        <v>55.382469999999998</v>
      </c>
      <c r="F285" s="176"/>
      <c r="G285" s="177">
        <f>ROUND(E285*F285,2)</f>
        <v>0</v>
      </c>
      <c r="H285" s="176"/>
      <c r="I285" s="177">
        <f>ROUND(E285*H285,2)</f>
        <v>0</v>
      </c>
      <c r="J285" s="176"/>
      <c r="K285" s="177">
        <f>ROUND(E285*J285,2)</f>
        <v>0</v>
      </c>
      <c r="L285" s="177">
        <v>21</v>
      </c>
      <c r="M285" s="177">
        <f>G285*(1+L285/100)</f>
        <v>0</v>
      </c>
      <c r="N285" s="175">
        <v>0</v>
      </c>
      <c r="O285" s="175">
        <f>ROUND(E285*N285,2)</f>
        <v>0</v>
      </c>
      <c r="P285" s="175">
        <v>0</v>
      </c>
      <c r="Q285" s="175">
        <f>ROUND(E285*P285,2)</f>
        <v>0</v>
      </c>
      <c r="R285" s="177" t="s">
        <v>335</v>
      </c>
      <c r="S285" s="177" t="s">
        <v>154</v>
      </c>
      <c r="T285" s="178" t="s">
        <v>155</v>
      </c>
      <c r="U285" s="158">
        <v>0.49</v>
      </c>
      <c r="V285" s="158">
        <f>ROUND(E285*U285,2)</f>
        <v>27.14</v>
      </c>
      <c r="W285" s="158"/>
      <c r="X285" s="158" t="s">
        <v>436</v>
      </c>
      <c r="Y285" s="158" t="s">
        <v>157</v>
      </c>
      <c r="Z285" s="147"/>
      <c r="AA285" s="147"/>
      <c r="AB285" s="147"/>
      <c r="AC285" s="147"/>
      <c r="AD285" s="147"/>
      <c r="AE285" s="147"/>
      <c r="AF285" s="147"/>
      <c r="AG285" s="147" t="s">
        <v>437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2" x14ac:dyDescent="0.2">
      <c r="A286" s="154"/>
      <c r="B286" s="155"/>
      <c r="C286" s="254" t="s">
        <v>438</v>
      </c>
      <c r="D286" s="255"/>
      <c r="E286" s="255"/>
      <c r="F286" s="255"/>
      <c r="G286" s="255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7"/>
      <c r="AA286" s="147"/>
      <c r="AB286" s="147"/>
      <c r="AC286" s="147"/>
      <c r="AD286" s="147"/>
      <c r="AE286" s="147"/>
      <c r="AF286" s="147"/>
      <c r="AG286" s="147" t="s">
        <v>173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80">
        <v>54</v>
      </c>
      <c r="B287" s="181" t="s">
        <v>439</v>
      </c>
      <c r="C287" s="191" t="s">
        <v>440</v>
      </c>
      <c r="D287" s="182" t="s">
        <v>287</v>
      </c>
      <c r="E287" s="183">
        <v>1052.26694</v>
      </c>
      <c r="F287" s="184"/>
      <c r="G287" s="185">
        <f>ROUND(E287*F287,2)</f>
        <v>0</v>
      </c>
      <c r="H287" s="184"/>
      <c r="I287" s="185">
        <f>ROUND(E287*H287,2)</f>
        <v>0</v>
      </c>
      <c r="J287" s="184"/>
      <c r="K287" s="185">
        <f>ROUND(E287*J287,2)</f>
        <v>0</v>
      </c>
      <c r="L287" s="185">
        <v>21</v>
      </c>
      <c r="M287" s="185">
        <f>G287*(1+L287/100)</f>
        <v>0</v>
      </c>
      <c r="N287" s="183">
        <v>0</v>
      </c>
      <c r="O287" s="183">
        <f>ROUND(E287*N287,2)</f>
        <v>0</v>
      </c>
      <c r="P287" s="183">
        <v>0</v>
      </c>
      <c r="Q287" s="183">
        <f>ROUND(E287*P287,2)</f>
        <v>0</v>
      </c>
      <c r="R287" s="185" t="s">
        <v>335</v>
      </c>
      <c r="S287" s="185" t="s">
        <v>154</v>
      </c>
      <c r="T287" s="186" t="s">
        <v>155</v>
      </c>
      <c r="U287" s="158">
        <v>0</v>
      </c>
      <c r="V287" s="158">
        <f>ROUND(E287*U287,2)</f>
        <v>0</v>
      </c>
      <c r="W287" s="158"/>
      <c r="X287" s="158" t="s">
        <v>436</v>
      </c>
      <c r="Y287" s="158" t="s">
        <v>157</v>
      </c>
      <c r="Z287" s="147"/>
      <c r="AA287" s="147"/>
      <c r="AB287" s="147"/>
      <c r="AC287" s="147"/>
      <c r="AD287" s="147"/>
      <c r="AE287" s="147"/>
      <c r="AF287" s="147"/>
      <c r="AG287" s="147" t="s">
        <v>437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80">
        <v>55</v>
      </c>
      <c r="B288" s="181" t="s">
        <v>441</v>
      </c>
      <c r="C288" s="191" t="s">
        <v>442</v>
      </c>
      <c r="D288" s="182" t="s">
        <v>287</v>
      </c>
      <c r="E288" s="183">
        <v>55.382469999999998</v>
      </c>
      <c r="F288" s="184"/>
      <c r="G288" s="185">
        <f>ROUND(E288*F288,2)</f>
        <v>0</v>
      </c>
      <c r="H288" s="184"/>
      <c r="I288" s="185">
        <f>ROUND(E288*H288,2)</f>
        <v>0</v>
      </c>
      <c r="J288" s="184"/>
      <c r="K288" s="185">
        <f>ROUND(E288*J288,2)</f>
        <v>0</v>
      </c>
      <c r="L288" s="185">
        <v>21</v>
      </c>
      <c r="M288" s="185">
        <f>G288*(1+L288/100)</f>
        <v>0</v>
      </c>
      <c r="N288" s="183">
        <v>0</v>
      </c>
      <c r="O288" s="183">
        <f>ROUND(E288*N288,2)</f>
        <v>0</v>
      </c>
      <c r="P288" s="183">
        <v>0</v>
      </c>
      <c r="Q288" s="183">
        <f>ROUND(E288*P288,2)</f>
        <v>0</v>
      </c>
      <c r="R288" s="185" t="s">
        <v>335</v>
      </c>
      <c r="S288" s="185" t="s">
        <v>154</v>
      </c>
      <c r="T288" s="186" t="s">
        <v>155</v>
      </c>
      <c r="U288" s="158">
        <v>0.94199999999999995</v>
      </c>
      <c r="V288" s="158">
        <f>ROUND(E288*U288,2)</f>
        <v>52.17</v>
      </c>
      <c r="W288" s="158"/>
      <c r="X288" s="158" t="s">
        <v>436</v>
      </c>
      <c r="Y288" s="158" t="s">
        <v>157</v>
      </c>
      <c r="Z288" s="147"/>
      <c r="AA288" s="147"/>
      <c r="AB288" s="147"/>
      <c r="AC288" s="147"/>
      <c r="AD288" s="147"/>
      <c r="AE288" s="147"/>
      <c r="AF288" s="147"/>
      <c r="AG288" s="147" t="s">
        <v>437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2.5" outlineLevel="1" x14ac:dyDescent="0.2">
      <c r="A289" s="180">
        <v>56</v>
      </c>
      <c r="B289" s="181" t="s">
        <v>443</v>
      </c>
      <c r="C289" s="191" t="s">
        <v>444</v>
      </c>
      <c r="D289" s="182" t="s">
        <v>287</v>
      </c>
      <c r="E289" s="183">
        <v>221.52987999999999</v>
      </c>
      <c r="F289" s="184"/>
      <c r="G289" s="185">
        <f>ROUND(E289*F289,2)</f>
        <v>0</v>
      </c>
      <c r="H289" s="184"/>
      <c r="I289" s="185">
        <f>ROUND(E289*H289,2)</f>
        <v>0</v>
      </c>
      <c r="J289" s="184"/>
      <c r="K289" s="185">
        <f>ROUND(E289*J289,2)</f>
        <v>0</v>
      </c>
      <c r="L289" s="185">
        <v>21</v>
      </c>
      <c r="M289" s="185">
        <f>G289*(1+L289/100)</f>
        <v>0</v>
      </c>
      <c r="N289" s="183">
        <v>0</v>
      </c>
      <c r="O289" s="183">
        <f>ROUND(E289*N289,2)</f>
        <v>0</v>
      </c>
      <c r="P289" s="183">
        <v>0</v>
      </c>
      <c r="Q289" s="183">
        <f>ROUND(E289*P289,2)</f>
        <v>0</v>
      </c>
      <c r="R289" s="185" t="s">
        <v>335</v>
      </c>
      <c r="S289" s="185" t="s">
        <v>154</v>
      </c>
      <c r="T289" s="186" t="s">
        <v>155</v>
      </c>
      <c r="U289" s="158">
        <v>0.105</v>
      </c>
      <c r="V289" s="158">
        <f>ROUND(E289*U289,2)</f>
        <v>23.26</v>
      </c>
      <c r="W289" s="158"/>
      <c r="X289" s="158" t="s">
        <v>436</v>
      </c>
      <c r="Y289" s="158" t="s">
        <v>157</v>
      </c>
      <c r="Z289" s="147"/>
      <c r="AA289" s="147"/>
      <c r="AB289" s="147"/>
      <c r="AC289" s="147"/>
      <c r="AD289" s="147"/>
      <c r="AE289" s="147"/>
      <c r="AF289" s="147"/>
      <c r="AG289" s="147" t="s">
        <v>437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x14ac:dyDescent="0.2">
      <c r="A290" s="165" t="s">
        <v>148</v>
      </c>
      <c r="B290" s="166" t="s">
        <v>85</v>
      </c>
      <c r="C290" s="188" t="s">
        <v>86</v>
      </c>
      <c r="D290" s="167"/>
      <c r="E290" s="168"/>
      <c r="F290" s="169"/>
      <c r="G290" s="169">
        <f>SUMIF(AG291:AG292,"&lt;&gt;NOR",G291:G292)</f>
        <v>0</v>
      </c>
      <c r="H290" s="169"/>
      <c r="I290" s="169">
        <f>SUM(I291:I292)</f>
        <v>0</v>
      </c>
      <c r="J290" s="169"/>
      <c r="K290" s="169">
        <f>SUM(K291:K292)</f>
        <v>0</v>
      </c>
      <c r="L290" s="169"/>
      <c r="M290" s="169">
        <f>SUM(M291:M292)</f>
        <v>0</v>
      </c>
      <c r="N290" s="168"/>
      <c r="O290" s="168">
        <f>SUM(O291:O292)</f>
        <v>0</v>
      </c>
      <c r="P290" s="168"/>
      <c r="Q290" s="168">
        <f>SUM(Q291:Q292)</f>
        <v>0</v>
      </c>
      <c r="R290" s="169"/>
      <c r="S290" s="169"/>
      <c r="T290" s="170"/>
      <c r="U290" s="164"/>
      <c r="V290" s="164">
        <f>SUM(V291:V292)</f>
        <v>44</v>
      </c>
      <c r="W290" s="164"/>
      <c r="X290" s="164"/>
      <c r="Y290" s="164"/>
      <c r="AG290" t="s">
        <v>149</v>
      </c>
    </row>
    <row r="291" spans="1:60" ht="22.5" outlineLevel="1" x14ac:dyDescent="0.2">
      <c r="A291" s="172">
        <v>57</v>
      </c>
      <c r="B291" s="173" t="s">
        <v>445</v>
      </c>
      <c r="C291" s="189" t="s">
        <v>446</v>
      </c>
      <c r="D291" s="174" t="s">
        <v>287</v>
      </c>
      <c r="E291" s="175">
        <v>46.881279999999997</v>
      </c>
      <c r="F291" s="176"/>
      <c r="G291" s="177">
        <f>ROUND(E291*F291,2)</f>
        <v>0</v>
      </c>
      <c r="H291" s="176"/>
      <c r="I291" s="177">
        <f>ROUND(E291*H291,2)</f>
        <v>0</v>
      </c>
      <c r="J291" s="176"/>
      <c r="K291" s="177">
        <f>ROUND(E291*J291,2)</f>
        <v>0</v>
      </c>
      <c r="L291" s="177">
        <v>21</v>
      </c>
      <c r="M291" s="177">
        <f>G291*(1+L291/100)</f>
        <v>0</v>
      </c>
      <c r="N291" s="175">
        <v>0</v>
      </c>
      <c r="O291" s="175">
        <f>ROUND(E291*N291,2)</f>
        <v>0</v>
      </c>
      <c r="P291" s="175">
        <v>0</v>
      </c>
      <c r="Q291" s="175">
        <f>ROUND(E291*P291,2)</f>
        <v>0</v>
      </c>
      <c r="R291" s="177" t="s">
        <v>153</v>
      </c>
      <c r="S291" s="177" t="s">
        <v>154</v>
      </c>
      <c r="T291" s="178" t="s">
        <v>155</v>
      </c>
      <c r="U291" s="158">
        <v>0.9385</v>
      </c>
      <c r="V291" s="158">
        <f>ROUND(E291*U291,2)</f>
        <v>44</v>
      </c>
      <c r="W291" s="158"/>
      <c r="X291" s="158" t="s">
        <v>447</v>
      </c>
      <c r="Y291" s="158" t="s">
        <v>157</v>
      </c>
      <c r="Z291" s="147"/>
      <c r="AA291" s="147"/>
      <c r="AB291" s="147"/>
      <c r="AC291" s="147"/>
      <c r="AD291" s="147"/>
      <c r="AE291" s="147"/>
      <c r="AF291" s="147"/>
      <c r="AG291" s="147" t="s">
        <v>448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2" x14ac:dyDescent="0.2">
      <c r="A292" s="154"/>
      <c r="B292" s="155"/>
      <c r="C292" s="258" t="s">
        <v>449</v>
      </c>
      <c r="D292" s="259"/>
      <c r="E292" s="259"/>
      <c r="F292" s="259"/>
      <c r="G292" s="259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7"/>
      <c r="AA292" s="147"/>
      <c r="AB292" s="147"/>
      <c r="AC292" s="147"/>
      <c r="AD292" s="147"/>
      <c r="AE292" s="147"/>
      <c r="AF292" s="147"/>
      <c r="AG292" s="147" t="s">
        <v>160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x14ac:dyDescent="0.2">
      <c r="A293" s="165" t="s">
        <v>148</v>
      </c>
      <c r="B293" s="166" t="s">
        <v>87</v>
      </c>
      <c r="C293" s="188" t="s">
        <v>88</v>
      </c>
      <c r="D293" s="167"/>
      <c r="E293" s="168"/>
      <c r="F293" s="169"/>
      <c r="G293" s="169">
        <f>SUMIF(AG294:AG322,"&lt;&gt;NOR",G294:G322)</f>
        <v>0</v>
      </c>
      <c r="H293" s="169"/>
      <c r="I293" s="169">
        <f>SUM(I294:I322)</f>
        <v>0</v>
      </c>
      <c r="J293" s="169"/>
      <c r="K293" s="169">
        <f>SUM(K294:K322)</f>
        <v>0</v>
      </c>
      <c r="L293" s="169"/>
      <c r="M293" s="169">
        <f>SUM(M294:M322)</f>
        <v>0</v>
      </c>
      <c r="N293" s="168"/>
      <c r="O293" s="168">
        <f>SUM(O294:O322)</f>
        <v>0.05</v>
      </c>
      <c r="P293" s="168"/>
      <c r="Q293" s="168">
        <f>SUM(Q294:Q322)</f>
        <v>0.15</v>
      </c>
      <c r="R293" s="169"/>
      <c r="S293" s="169"/>
      <c r="T293" s="170"/>
      <c r="U293" s="164"/>
      <c r="V293" s="164">
        <f>SUM(V294:V322)</f>
        <v>17.66</v>
      </c>
      <c r="W293" s="164"/>
      <c r="X293" s="164"/>
      <c r="Y293" s="164"/>
      <c r="AG293" t="s">
        <v>149</v>
      </c>
    </row>
    <row r="294" spans="1:60" outlineLevel="1" x14ac:dyDescent="0.2">
      <c r="A294" s="172">
        <v>58</v>
      </c>
      <c r="B294" s="173" t="s">
        <v>450</v>
      </c>
      <c r="C294" s="189" t="s">
        <v>451</v>
      </c>
      <c r="D294" s="174" t="s">
        <v>166</v>
      </c>
      <c r="E294" s="175">
        <v>126.97499999999999</v>
      </c>
      <c r="F294" s="176"/>
      <c r="G294" s="177">
        <f>ROUND(E294*F294,2)</f>
        <v>0</v>
      </c>
      <c r="H294" s="176"/>
      <c r="I294" s="177">
        <f>ROUND(E294*H294,2)</f>
        <v>0</v>
      </c>
      <c r="J294" s="176"/>
      <c r="K294" s="177">
        <f>ROUND(E294*J294,2)</f>
        <v>0</v>
      </c>
      <c r="L294" s="177">
        <v>21</v>
      </c>
      <c r="M294" s="177">
        <f>G294*(1+L294/100)</f>
        <v>0</v>
      </c>
      <c r="N294" s="175">
        <v>0</v>
      </c>
      <c r="O294" s="175">
        <f>ROUND(E294*N294,2)</f>
        <v>0</v>
      </c>
      <c r="P294" s="175">
        <v>1.15E-3</v>
      </c>
      <c r="Q294" s="175">
        <f>ROUND(E294*P294,2)</f>
        <v>0.15</v>
      </c>
      <c r="R294" s="177" t="s">
        <v>452</v>
      </c>
      <c r="S294" s="177" t="s">
        <v>154</v>
      </c>
      <c r="T294" s="178" t="s">
        <v>155</v>
      </c>
      <c r="U294" s="158">
        <v>3.5000000000000003E-2</v>
      </c>
      <c r="V294" s="158">
        <f>ROUND(E294*U294,2)</f>
        <v>4.4400000000000004</v>
      </c>
      <c r="W294" s="158"/>
      <c r="X294" s="158" t="s">
        <v>156</v>
      </c>
      <c r="Y294" s="158" t="s">
        <v>157</v>
      </c>
      <c r="Z294" s="147"/>
      <c r="AA294" s="147"/>
      <c r="AB294" s="147"/>
      <c r="AC294" s="147"/>
      <c r="AD294" s="147"/>
      <c r="AE294" s="147"/>
      <c r="AF294" s="147"/>
      <c r="AG294" s="147" t="s">
        <v>158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2" x14ac:dyDescent="0.2">
      <c r="A295" s="154"/>
      <c r="B295" s="155"/>
      <c r="C295" s="190" t="s">
        <v>350</v>
      </c>
      <c r="D295" s="160"/>
      <c r="E295" s="161">
        <v>9.9700000000000006</v>
      </c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7"/>
      <c r="AA295" s="147"/>
      <c r="AB295" s="147"/>
      <c r="AC295" s="147"/>
      <c r="AD295" s="147"/>
      <c r="AE295" s="147"/>
      <c r="AF295" s="147"/>
      <c r="AG295" s="147" t="s">
        <v>162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90" t="s">
        <v>377</v>
      </c>
      <c r="D296" s="160"/>
      <c r="E296" s="161">
        <v>113.33</v>
      </c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7"/>
      <c r="AA296" s="147"/>
      <c r="AB296" s="147"/>
      <c r="AC296" s="147"/>
      <c r="AD296" s="147"/>
      <c r="AE296" s="147"/>
      <c r="AF296" s="147"/>
      <c r="AG296" s="147" t="s">
        <v>162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90" t="s">
        <v>378</v>
      </c>
      <c r="D297" s="160"/>
      <c r="E297" s="161">
        <v>3.6749999999999998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7"/>
      <c r="AA297" s="147"/>
      <c r="AB297" s="147"/>
      <c r="AC297" s="147"/>
      <c r="AD297" s="147"/>
      <c r="AE297" s="147"/>
      <c r="AF297" s="147"/>
      <c r="AG297" s="147" t="s">
        <v>162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ht="22.5" outlineLevel="1" x14ac:dyDescent="0.2">
      <c r="A298" s="172">
        <v>59</v>
      </c>
      <c r="B298" s="173" t="s">
        <v>453</v>
      </c>
      <c r="C298" s="189" t="s">
        <v>454</v>
      </c>
      <c r="D298" s="174" t="s">
        <v>166</v>
      </c>
      <c r="E298" s="175">
        <v>26.746400000000001</v>
      </c>
      <c r="F298" s="176"/>
      <c r="G298" s="177">
        <f>ROUND(E298*F298,2)</f>
        <v>0</v>
      </c>
      <c r="H298" s="176"/>
      <c r="I298" s="177">
        <f>ROUND(E298*H298,2)</f>
        <v>0</v>
      </c>
      <c r="J298" s="176"/>
      <c r="K298" s="177">
        <f>ROUND(E298*J298,2)</f>
        <v>0</v>
      </c>
      <c r="L298" s="177">
        <v>21</v>
      </c>
      <c r="M298" s="177">
        <f>G298*(1+L298/100)</f>
        <v>0</v>
      </c>
      <c r="N298" s="175">
        <v>2.1000000000000001E-4</v>
      </c>
      <c r="O298" s="175">
        <f>ROUND(E298*N298,2)</f>
        <v>0.01</v>
      </c>
      <c r="P298" s="175">
        <v>0</v>
      </c>
      <c r="Q298" s="175">
        <f>ROUND(E298*P298,2)</f>
        <v>0</v>
      </c>
      <c r="R298" s="177" t="s">
        <v>452</v>
      </c>
      <c r="S298" s="177" t="s">
        <v>154</v>
      </c>
      <c r="T298" s="178" t="s">
        <v>155</v>
      </c>
      <c r="U298" s="158">
        <v>9.5000000000000001E-2</v>
      </c>
      <c r="V298" s="158">
        <f>ROUND(E298*U298,2)</f>
        <v>2.54</v>
      </c>
      <c r="W298" s="158"/>
      <c r="X298" s="158" t="s">
        <v>156</v>
      </c>
      <c r="Y298" s="158" t="s">
        <v>157</v>
      </c>
      <c r="Z298" s="147"/>
      <c r="AA298" s="147"/>
      <c r="AB298" s="147"/>
      <c r="AC298" s="147"/>
      <c r="AD298" s="147"/>
      <c r="AE298" s="147"/>
      <c r="AF298" s="147"/>
      <c r="AG298" s="147" t="s">
        <v>158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2" x14ac:dyDescent="0.2">
      <c r="A299" s="154"/>
      <c r="B299" s="155"/>
      <c r="C299" s="190" t="s">
        <v>455</v>
      </c>
      <c r="D299" s="160"/>
      <c r="E299" s="161">
        <v>26.746400000000001</v>
      </c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7"/>
      <c r="AA299" s="147"/>
      <c r="AB299" s="147"/>
      <c r="AC299" s="147"/>
      <c r="AD299" s="147"/>
      <c r="AE299" s="147"/>
      <c r="AF299" s="147"/>
      <c r="AG299" s="147" t="s">
        <v>162</v>
      </c>
      <c r="AH299" s="147">
        <v>5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2">
        <v>60</v>
      </c>
      <c r="B300" s="173" t="s">
        <v>456</v>
      </c>
      <c r="C300" s="189" t="s">
        <v>457</v>
      </c>
      <c r="D300" s="174" t="s">
        <v>166</v>
      </c>
      <c r="E300" s="175">
        <v>26.746400000000001</v>
      </c>
      <c r="F300" s="176"/>
      <c r="G300" s="177">
        <f>ROUND(E300*F300,2)</f>
        <v>0</v>
      </c>
      <c r="H300" s="176"/>
      <c r="I300" s="177">
        <f>ROUND(E300*H300,2)</f>
        <v>0</v>
      </c>
      <c r="J300" s="176"/>
      <c r="K300" s="177">
        <f>ROUND(E300*J300,2)</f>
        <v>0</v>
      </c>
      <c r="L300" s="177">
        <v>21</v>
      </c>
      <c r="M300" s="177">
        <f>G300*(1+L300/100)</f>
        <v>0</v>
      </c>
      <c r="N300" s="175">
        <v>1.58E-3</v>
      </c>
      <c r="O300" s="175">
        <f>ROUND(E300*N300,2)</f>
        <v>0.04</v>
      </c>
      <c r="P300" s="175">
        <v>0</v>
      </c>
      <c r="Q300" s="175">
        <f>ROUND(E300*P300,2)</f>
        <v>0</v>
      </c>
      <c r="R300" s="177" t="s">
        <v>452</v>
      </c>
      <c r="S300" s="177" t="s">
        <v>154</v>
      </c>
      <c r="T300" s="178" t="s">
        <v>155</v>
      </c>
      <c r="U300" s="158">
        <v>0.24</v>
      </c>
      <c r="V300" s="158">
        <f>ROUND(E300*U300,2)</f>
        <v>6.42</v>
      </c>
      <c r="W300" s="158"/>
      <c r="X300" s="158" t="s">
        <v>156</v>
      </c>
      <c r="Y300" s="158" t="s">
        <v>157</v>
      </c>
      <c r="Z300" s="147"/>
      <c r="AA300" s="147"/>
      <c r="AB300" s="147"/>
      <c r="AC300" s="147"/>
      <c r="AD300" s="147"/>
      <c r="AE300" s="147"/>
      <c r="AF300" s="147"/>
      <c r="AG300" s="147" t="s">
        <v>158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2" x14ac:dyDescent="0.2">
      <c r="A301" s="154"/>
      <c r="B301" s="155"/>
      <c r="C301" s="190" t="s">
        <v>191</v>
      </c>
      <c r="D301" s="160"/>
      <c r="E301" s="161"/>
      <c r="F301" s="158"/>
      <c r="G301" s="158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7"/>
      <c r="AA301" s="147"/>
      <c r="AB301" s="147"/>
      <c r="AC301" s="147"/>
      <c r="AD301" s="147"/>
      <c r="AE301" s="147"/>
      <c r="AF301" s="147"/>
      <c r="AG301" s="147" t="s">
        <v>162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190" t="s">
        <v>458</v>
      </c>
      <c r="D302" s="160"/>
      <c r="E302" s="161">
        <v>4.8899999999999997</v>
      </c>
      <c r="F302" s="158"/>
      <c r="G302" s="15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7"/>
      <c r="AA302" s="147"/>
      <c r="AB302" s="147"/>
      <c r="AC302" s="147"/>
      <c r="AD302" s="147"/>
      <c r="AE302" s="147"/>
      <c r="AF302" s="147"/>
      <c r="AG302" s="147" t="s">
        <v>162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190" t="s">
        <v>459</v>
      </c>
      <c r="D303" s="160"/>
      <c r="E303" s="161">
        <v>18.220400000000001</v>
      </c>
      <c r="F303" s="158"/>
      <c r="G303" s="158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58"/>
      <c r="Z303" s="147"/>
      <c r="AA303" s="147"/>
      <c r="AB303" s="147"/>
      <c r="AC303" s="147"/>
      <c r="AD303" s="147"/>
      <c r="AE303" s="147"/>
      <c r="AF303" s="147"/>
      <c r="AG303" s="147" t="s">
        <v>162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190" t="s">
        <v>460</v>
      </c>
      <c r="D304" s="160"/>
      <c r="E304" s="161">
        <v>3.6360000000000001</v>
      </c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7"/>
      <c r="AA304" s="147"/>
      <c r="AB304" s="147"/>
      <c r="AC304" s="147"/>
      <c r="AD304" s="147"/>
      <c r="AE304" s="147"/>
      <c r="AF304" s="147"/>
      <c r="AG304" s="147" t="s">
        <v>162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72">
        <v>61</v>
      </c>
      <c r="B305" s="173" t="s">
        <v>461</v>
      </c>
      <c r="C305" s="189" t="s">
        <v>462</v>
      </c>
      <c r="D305" s="174" t="s">
        <v>235</v>
      </c>
      <c r="E305" s="175">
        <v>10.82</v>
      </c>
      <c r="F305" s="176"/>
      <c r="G305" s="177">
        <f>ROUND(E305*F305,2)</f>
        <v>0</v>
      </c>
      <c r="H305" s="176"/>
      <c r="I305" s="177">
        <f>ROUND(E305*H305,2)</f>
        <v>0</v>
      </c>
      <c r="J305" s="176"/>
      <c r="K305" s="177">
        <f>ROUND(E305*J305,2)</f>
        <v>0</v>
      </c>
      <c r="L305" s="177">
        <v>21</v>
      </c>
      <c r="M305" s="177">
        <f>G305*(1+L305/100)</f>
        <v>0</v>
      </c>
      <c r="N305" s="175">
        <v>2.9E-4</v>
      </c>
      <c r="O305" s="175">
        <f>ROUND(E305*N305,2)</f>
        <v>0</v>
      </c>
      <c r="P305" s="175">
        <v>0</v>
      </c>
      <c r="Q305" s="175">
        <f>ROUND(E305*P305,2)</f>
        <v>0</v>
      </c>
      <c r="R305" s="177" t="s">
        <v>452</v>
      </c>
      <c r="S305" s="177" t="s">
        <v>154</v>
      </c>
      <c r="T305" s="178" t="s">
        <v>155</v>
      </c>
      <c r="U305" s="158">
        <v>0.11</v>
      </c>
      <c r="V305" s="158">
        <f>ROUND(E305*U305,2)</f>
        <v>1.19</v>
      </c>
      <c r="W305" s="158"/>
      <c r="X305" s="158" t="s">
        <v>156</v>
      </c>
      <c r="Y305" s="158" t="s">
        <v>157</v>
      </c>
      <c r="Z305" s="147"/>
      <c r="AA305" s="147"/>
      <c r="AB305" s="147"/>
      <c r="AC305" s="147"/>
      <c r="AD305" s="147"/>
      <c r="AE305" s="147"/>
      <c r="AF305" s="147"/>
      <c r="AG305" s="147" t="s">
        <v>158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2" x14ac:dyDescent="0.2">
      <c r="A306" s="154"/>
      <c r="B306" s="155"/>
      <c r="C306" s="190" t="s">
        <v>191</v>
      </c>
      <c r="D306" s="160"/>
      <c r="E306" s="161"/>
      <c r="F306" s="158"/>
      <c r="G306" s="158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7"/>
      <c r="AA306" s="147"/>
      <c r="AB306" s="147"/>
      <c r="AC306" s="147"/>
      <c r="AD306" s="147"/>
      <c r="AE306" s="147"/>
      <c r="AF306" s="147"/>
      <c r="AG306" s="147" t="s">
        <v>162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190" t="s">
        <v>463</v>
      </c>
      <c r="D307" s="160"/>
      <c r="E307" s="161">
        <v>9.02</v>
      </c>
      <c r="F307" s="158"/>
      <c r="G307" s="158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58"/>
      <c r="Z307" s="147"/>
      <c r="AA307" s="147"/>
      <c r="AB307" s="147"/>
      <c r="AC307" s="147"/>
      <c r="AD307" s="147"/>
      <c r="AE307" s="147"/>
      <c r="AF307" s="147"/>
      <c r="AG307" s="147" t="s">
        <v>162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 x14ac:dyDescent="0.2">
      <c r="A308" s="154"/>
      <c r="B308" s="155"/>
      <c r="C308" s="190" t="s">
        <v>464</v>
      </c>
      <c r="D308" s="160"/>
      <c r="E308" s="161">
        <v>1.8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162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72">
        <v>62</v>
      </c>
      <c r="B309" s="173" t="s">
        <v>465</v>
      </c>
      <c r="C309" s="189" t="s">
        <v>466</v>
      </c>
      <c r="D309" s="174" t="s">
        <v>171</v>
      </c>
      <c r="E309" s="175">
        <v>8</v>
      </c>
      <c r="F309" s="176"/>
      <c r="G309" s="177">
        <f>ROUND(E309*F309,2)</f>
        <v>0</v>
      </c>
      <c r="H309" s="176"/>
      <c r="I309" s="177">
        <f>ROUND(E309*H309,2)</f>
        <v>0</v>
      </c>
      <c r="J309" s="176"/>
      <c r="K309" s="177">
        <f>ROUND(E309*J309,2)</f>
        <v>0</v>
      </c>
      <c r="L309" s="177">
        <v>21</v>
      </c>
      <c r="M309" s="177">
        <f>G309*(1+L309/100)</f>
        <v>0</v>
      </c>
      <c r="N309" s="175">
        <v>1.1E-4</v>
      </c>
      <c r="O309" s="175">
        <f>ROUND(E309*N309,2)</f>
        <v>0</v>
      </c>
      <c r="P309" s="175">
        <v>0</v>
      </c>
      <c r="Q309" s="175">
        <f>ROUND(E309*P309,2)</f>
        <v>0</v>
      </c>
      <c r="R309" s="177" t="s">
        <v>452</v>
      </c>
      <c r="S309" s="177" t="s">
        <v>154</v>
      </c>
      <c r="T309" s="178" t="s">
        <v>155</v>
      </c>
      <c r="U309" s="158">
        <v>6.7000000000000004E-2</v>
      </c>
      <c r="V309" s="158">
        <f>ROUND(E309*U309,2)</f>
        <v>0.54</v>
      </c>
      <c r="W309" s="158"/>
      <c r="X309" s="158" t="s">
        <v>156</v>
      </c>
      <c r="Y309" s="158" t="s">
        <v>157</v>
      </c>
      <c r="Z309" s="147"/>
      <c r="AA309" s="147"/>
      <c r="AB309" s="147"/>
      <c r="AC309" s="147"/>
      <c r="AD309" s="147"/>
      <c r="AE309" s="147"/>
      <c r="AF309" s="147"/>
      <c r="AG309" s="147" t="s">
        <v>158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2" x14ac:dyDescent="0.2">
      <c r="A310" s="154"/>
      <c r="B310" s="155"/>
      <c r="C310" s="190" t="s">
        <v>191</v>
      </c>
      <c r="D310" s="160"/>
      <c r="E310" s="161"/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7"/>
      <c r="AA310" s="147"/>
      <c r="AB310" s="147"/>
      <c r="AC310" s="147"/>
      <c r="AD310" s="147"/>
      <c r="AE310" s="147"/>
      <c r="AF310" s="147"/>
      <c r="AG310" s="147" t="s">
        <v>162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190" t="s">
        <v>467</v>
      </c>
      <c r="D311" s="160"/>
      <c r="E311" s="161">
        <v>8</v>
      </c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7"/>
      <c r="AA311" s="147"/>
      <c r="AB311" s="147"/>
      <c r="AC311" s="147"/>
      <c r="AD311" s="147"/>
      <c r="AE311" s="147"/>
      <c r="AF311" s="147"/>
      <c r="AG311" s="147" t="s">
        <v>162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72">
        <v>63</v>
      </c>
      <c r="B312" s="173" t="s">
        <v>468</v>
      </c>
      <c r="C312" s="189" t="s">
        <v>469</v>
      </c>
      <c r="D312" s="174" t="s">
        <v>235</v>
      </c>
      <c r="E312" s="175">
        <v>16.16</v>
      </c>
      <c r="F312" s="176"/>
      <c r="G312" s="177">
        <f>ROUND(E312*F312,2)</f>
        <v>0</v>
      </c>
      <c r="H312" s="176"/>
      <c r="I312" s="177">
        <f>ROUND(E312*H312,2)</f>
        <v>0</v>
      </c>
      <c r="J312" s="176"/>
      <c r="K312" s="177">
        <f>ROUND(E312*J312,2)</f>
        <v>0</v>
      </c>
      <c r="L312" s="177">
        <v>21</v>
      </c>
      <c r="M312" s="177">
        <f>G312*(1+L312/100)</f>
        <v>0</v>
      </c>
      <c r="N312" s="175">
        <v>2.9E-4</v>
      </c>
      <c r="O312" s="175">
        <f>ROUND(E312*N312,2)</f>
        <v>0</v>
      </c>
      <c r="P312" s="175">
        <v>0</v>
      </c>
      <c r="Q312" s="175">
        <f>ROUND(E312*P312,2)</f>
        <v>0</v>
      </c>
      <c r="R312" s="177" t="s">
        <v>452</v>
      </c>
      <c r="S312" s="177" t="s">
        <v>154</v>
      </c>
      <c r="T312" s="178" t="s">
        <v>155</v>
      </c>
      <c r="U312" s="158">
        <v>0.14000000000000001</v>
      </c>
      <c r="V312" s="158">
        <f>ROUND(E312*U312,2)</f>
        <v>2.2599999999999998</v>
      </c>
      <c r="W312" s="158"/>
      <c r="X312" s="158" t="s">
        <v>156</v>
      </c>
      <c r="Y312" s="158" t="s">
        <v>157</v>
      </c>
      <c r="Z312" s="147"/>
      <c r="AA312" s="147"/>
      <c r="AB312" s="147"/>
      <c r="AC312" s="147"/>
      <c r="AD312" s="147"/>
      <c r="AE312" s="147"/>
      <c r="AF312" s="147"/>
      <c r="AG312" s="147" t="s">
        <v>158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2" x14ac:dyDescent="0.2">
      <c r="A313" s="154"/>
      <c r="B313" s="155"/>
      <c r="C313" s="190" t="s">
        <v>191</v>
      </c>
      <c r="D313" s="160"/>
      <c r="E313" s="161"/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7"/>
      <c r="AA313" s="147"/>
      <c r="AB313" s="147"/>
      <c r="AC313" s="147"/>
      <c r="AD313" s="147"/>
      <c r="AE313" s="147"/>
      <c r="AF313" s="147"/>
      <c r="AG313" s="147" t="s">
        <v>162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90" t="s">
        <v>470</v>
      </c>
      <c r="D314" s="160"/>
      <c r="E314" s="161">
        <v>16.16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7"/>
      <c r="AA314" s="147"/>
      <c r="AB314" s="147"/>
      <c r="AC314" s="147"/>
      <c r="AD314" s="147"/>
      <c r="AE314" s="147"/>
      <c r="AF314" s="147"/>
      <c r="AG314" s="147" t="s">
        <v>162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54">
        <v>64</v>
      </c>
      <c r="B315" s="155" t="s">
        <v>471</v>
      </c>
      <c r="C315" s="192" t="s">
        <v>472</v>
      </c>
      <c r="D315" s="156" t="s">
        <v>0</v>
      </c>
      <c r="E315" s="187"/>
      <c r="F315" s="159"/>
      <c r="G315" s="158">
        <f>ROUND(E315*F315,2)</f>
        <v>0</v>
      </c>
      <c r="H315" s="159"/>
      <c r="I315" s="158">
        <f>ROUND(E315*H315,2)</f>
        <v>0</v>
      </c>
      <c r="J315" s="159"/>
      <c r="K315" s="158">
        <f>ROUND(E315*J315,2)</f>
        <v>0</v>
      </c>
      <c r="L315" s="158">
        <v>21</v>
      </c>
      <c r="M315" s="158">
        <f>G315*(1+L315/100)</f>
        <v>0</v>
      </c>
      <c r="N315" s="157">
        <v>0</v>
      </c>
      <c r="O315" s="157">
        <f>ROUND(E315*N315,2)</f>
        <v>0</v>
      </c>
      <c r="P315" s="157">
        <v>0</v>
      </c>
      <c r="Q315" s="157">
        <f>ROUND(E315*P315,2)</f>
        <v>0</v>
      </c>
      <c r="R315" s="158" t="s">
        <v>452</v>
      </c>
      <c r="S315" s="158" t="s">
        <v>154</v>
      </c>
      <c r="T315" s="158" t="s">
        <v>155</v>
      </c>
      <c r="U315" s="158">
        <v>0</v>
      </c>
      <c r="V315" s="158">
        <f>ROUND(E315*U315,2)</f>
        <v>0</v>
      </c>
      <c r="W315" s="158"/>
      <c r="X315" s="158" t="s">
        <v>447</v>
      </c>
      <c r="Y315" s="158" t="s">
        <v>157</v>
      </c>
      <c r="Z315" s="147"/>
      <c r="AA315" s="147"/>
      <c r="AB315" s="147"/>
      <c r="AC315" s="147"/>
      <c r="AD315" s="147"/>
      <c r="AE315" s="147"/>
      <c r="AF315" s="147"/>
      <c r="AG315" s="147" t="s">
        <v>448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2" x14ac:dyDescent="0.2">
      <c r="A316" s="154"/>
      <c r="B316" s="155"/>
      <c r="C316" s="256" t="s">
        <v>473</v>
      </c>
      <c r="D316" s="257"/>
      <c r="E316" s="257"/>
      <c r="F316" s="257"/>
      <c r="G316" s="257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7"/>
      <c r="AA316" s="147"/>
      <c r="AB316" s="147"/>
      <c r="AC316" s="147"/>
      <c r="AD316" s="147"/>
      <c r="AE316" s="147"/>
      <c r="AF316" s="147"/>
      <c r="AG316" s="147" t="s">
        <v>160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72">
        <v>65</v>
      </c>
      <c r="B317" s="173" t="s">
        <v>434</v>
      </c>
      <c r="C317" s="189" t="s">
        <v>435</v>
      </c>
      <c r="D317" s="174" t="s">
        <v>287</v>
      </c>
      <c r="E317" s="175">
        <v>0.14602000000000001</v>
      </c>
      <c r="F317" s="176"/>
      <c r="G317" s="177">
        <f>ROUND(E317*F317,2)</f>
        <v>0</v>
      </c>
      <c r="H317" s="176"/>
      <c r="I317" s="177">
        <f>ROUND(E317*H317,2)</f>
        <v>0</v>
      </c>
      <c r="J317" s="176"/>
      <c r="K317" s="177">
        <f>ROUND(E317*J317,2)</f>
        <v>0</v>
      </c>
      <c r="L317" s="177">
        <v>21</v>
      </c>
      <c r="M317" s="177">
        <f>G317*(1+L317/100)</f>
        <v>0</v>
      </c>
      <c r="N317" s="175">
        <v>0</v>
      </c>
      <c r="O317" s="175">
        <f>ROUND(E317*N317,2)</f>
        <v>0</v>
      </c>
      <c r="P317" s="175">
        <v>0</v>
      </c>
      <c r="Q317" s="175">
        <f>ROUND(E317*P317,2)</f>
        <v>0</v>
      </c>
      <c r="R317" s="177" t="s">
        <v>335</v>
      </c>
      <c r="S317" s="177" t="s">
        <v>154</v>
      </c>
      <c r="T317" s="178" t="s">
        <v>155</v>
      </c>
      <c r="U317" s="158">
        <v>0.49</v>
      </c>
      <c r="V317" s="158">
        <f>ROUND(E317*U317,2)</f>
        <v>7.0000000000000007E-2</v>
      </c>
      <c r="W317" s="158"/>
      <c r="X317" s="158" t="s">
        <v>436</v>
      </c>
      <c r="Y317" s="158" t="s">
        <v>157</v>
      </c>
      <c r="Z317" s="147"/>
      <c r="AA317" s="147"/>
      <c r="AB317" s="147"/>
      <c r="AC317" s="147"/>
      <c r="AD317" s="147"/>
      <c r="AE317" s="147"/>
      <c r="AF317" s="147"/>
      <c r="AG317" s="147" t="s">
        <v>437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2" x14ac:dyDescent="0.2">
      <c r="A318" s="154"/>
      <c r="B318" s="155"/>
      <c r="C318" s="254" t="s">
        <v>438</v>
      </c>
      <c r="D318" s="255"/>
      <c r="E318" s="255"/>
      <c r="F318" s="255"/>
      <c r="G318" s="255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173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80">
        <v>66</v>
      </c>
      <c r="B319" s="181" t="s">
        <v>439</v>
      </c>
      <c r="C319" s="191" t="s">
        <v>440</v>
      </c>
      <c r="D319" s="182" t="s">
        <v>287</v>
      </c>
      <c r="E319" s="183">
        <v>2.7744</v>
      </c>
      <c r="F319" s="184"/>
      <c r="G319" s="185">
        <f>ROUND(E319*F319,2)</f>
        <v>0</v>
      </c>
      <c r="H319" s="184"/>
      <c r="I319" s="185">
        <f>ROUND(E319*H319,2)</f>
        <v>0</v>
      </c>
      <c r="J319" s="184"/>
      <c r="K319" s="185">
        <f>ROUND(E319*J319,2)</f>
        <v>0</v>
      </c>
      <c r="L319" s="185">
        <v>21</v>
      </c>
      <c r="M319" s="185">
        <f>G319*(1+L319/100)</f>
        <v>0</v>
      </c>
      <c r="N319" s="183">
        <v>0</v>
      </c>
      <c r="O319" s="183">
        <f>ROUND(E319*N319,2)</f>
        <v>0</v>
      </c>
      <c r="P319" s="183">
        <v>0</v>
      </c>
      <c r="Q319" s="183">
        <f>ROUND(E319*P319,2)</f>
        <v>0</v>
      </c>
      <c r="R319" s="185" t="s">
        <v>335</v>
      </c>
      <c r="S319" s="185" t="s">
        <v>154</v>
      </c>
      <c r="T319" s="186" t="s">
        <v>155</v>
      </c>
      <c r="U319" s="158">
        <v>0</v>
      </c>
      <c r="V319" s="158">
        <f>ROUND(E319*U319,2)</f>
        <v>0</v>
      </c>
      <c r="W319" s="158"/>
      <c r="X319" s="158" t="s">
        <v>436</v>
      </c>
      <c r="Y319" s="158" t="s">
        <v>157</v>
      </c>
      <c r="Z319" s="147"/>
      <c r="AA319" s="147"/>
      <c r="AB319" s="147"/>
      <c r="AC319" s="147"/>
      <c r="AD319" s="147"/>
      <c r="AE319" s="147"/>
      <c r="AF319" s="147"/>
      <c r="AG319" s="147" t="s">
        <v>437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80">
        <v>67</v>
      </c>
      <c r="B320" s="181" t="s">
        <v>441</v>
      </c>
      <c r="C320" s="191" t="s">
        <v>442</v>
      </c>
      <c r="D320" s="182" t="s">
        <v>287</v>
      </c>
      <c r="E320" s="183">
        <v>0.14602000000000001</v>
      </c>
      <c r="F320" s="184"/>
      <c r="G320" s="185">
        <f>ROUND(E320*F320,2)</f>
        <v>0</v>
      </c>
      <c r="H320" s="184"/>
      <c r="I320" s="185">
        <f>ROUND(E320*H320,2)</f>
        <v>0</v>
      </c>
      <c r="J320" s="184"/>
      <c r="K320" s="185">
        <f>ROUND(E320*J320,2)</f>
        <v>0</v>
      </c>
      <c r="L320" s="185">
        <v>21</v>
      </c>
      <c r="M320" s="185">
        <f>G320*(1+L320/100)</f>
        <v>0</v>
      </c>
      <c r="N320" s="183">
        <v>0</v>
      </c>
      <c r="O320" s="183">
        <f>ROUND(E320*N320,2)</f>
        <v>0</v>
      </c>
      <c r="P320" s="183">
        <v>0</v>
      </c>
      <c r="Q320" s="183">
        <f>ROUND(E320*P320,2)</f>
        <v>0</v>
      </c>
      <c r="R320" s="185" t="s">
        <v>335</v>
      </c>
      <c r="S320" s="185" t="s">
        <v>154</v>
      </c>
      <c r="T320" s="186" t="s">
        <v>155</v>
      </c>
      <c r="U320" s="158">
        <v>0.94199999999999995</v>
      </c>
      <c r="V320" s="158">
        <f>ROUND(E320*U320,2)</f>
        <v>0.14000000000000001</v>
      </c>
      <c r="W320" s="158"/>
      <c r="X320" s="158" t="s">
        <v>436</v>
      </c>
      <c r="Y320" s="158" t="s">
        <v>157</v>
      </c>
      <c r="Z320" s="147"/>
      <c r="AA320" s="147"/>
      <c r="AB320" s="147"/>
      <c r="AC320" s="147"/>
      <c r="AD320" s="147"/>
      <c r="AE320" s="147"/>
      <c r="AF320" s="147"/>
      <c r="AG320" s="147" t="s">
        <v>437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ht="22.5" outlineLevel="1" x14ac:dyDescent="0.2">
      <c r="A321" s="180">
        <v>68</v>
      </c>
      <c r="B321" s="181" t="s">
        <v>443</v>
      </c>
      <c r="C321" s="191" t="s">
        <v>444</v>
      </c>
      <c r="D321" s="182" t="s">
        <v>287</v>
      </c>
      <c r="E321" s="183">
        <v>0.58409</v>
      </c>
      <c r="F321" s="184"/>
      <c r="G321" s="185">
        <f>ROUND(E321*F321,2)</f>
        <v>0</v>
      </c>
      <c r="H321" s="184"/>
      <c r="I321" s="185">
        <f>ROUND(E321*H321,2)</f>
        <v>0</v>
      </c>
      <c r="J321" s="184"/>
      <c r="K321" s="185">
        <f>ROUND(E321*J321,2)</f>
        <v>0</v>
      </c>
      <c r="L321" s="185">
        <v>21</v>
      </c>
      <c r="M321" s="185">
        <f>G321*(1+L321/100)</f>
        <v>0</v>
      </c>
      <c r="N321" s="183">
        <v>0</v>
      </c>
      <c r="O321" s="183">
        <f>ROUND(E321*N321,2)</f>
        <v>0</v>
      </c>
      <c r="P321" s="183">
        <v>0</v>
      </c>
      <c r="Q321" s="183">
        <f>ROUND(E321*P321,2)</f>
        <v>0</v>
      </c>
      <c r="R321" s="185" t="s">
        <v>335</v>
      </c>
      <c r="S321" s="185" t="s">
        <v>154</v>
      </c>
      <c r="T321" s="186" t="s">
        <v>155</v>
      </c>
      <c r="U321" s="158">
        <v>0.105</v>
      </c>
      <c r="V321" s="158">
        <f>ROUND(E321*U321,2)</f>
        <v>0.06</v>
      </c>
      <c r="W321" s="158"/>
      <c r="X321" s="158" t="s">
        <v>436</v>
      </c>
      <c r="Y321" s="158" t="s">
        <v>157</v>
      </c>
      <c r="Z321" s="147"/>
      <c r="AA321" s="147"/>
      <c r="AB321" s="147"/>
      <c r="AC321" s="147"/>
      <c r="AD321" s="147"/>
      <c r="AE321" s="147"/>
      <c r="AF321" s="147"/>
      <c r="AG321" s="147" t="s">
        <v>437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80">
        <v>69</v>
      </c>
      <c r="B322" s="181" t="s">
        <v>474</v>
      </c>
      <c r="C322" s="191" t="s">
        <v>475</v>
      </c>
      <c r="D322" s="182" t="s">
        <v>287</v>
      </c>
      <c r="E322" s="183">
        <v>0.14602000000000001</v>
      </c>
      <c r="F322" s="184"/>
      <c r="G322" s="185">
        <f>ROUND(E322*F322,2)</f>
        <v>0</v>
      </c>
      <c r="H322" s="184"/>
      <c r="I322" s="185">
        <f>ROUND(E322*H322,2)</f>
        <v>0</v>
      </c>
      <c r="J322" s="184"/>
      <c r="K322" s="185">
        <f>ROUND(E322*J322,2)</f>
        <v>0</v>
      </c>
      <c r="L322" s="185">
        <v>21</v>
      </c>
      <c r="M322" s="185">
        <f>G322*(1+L322/100)</f>
        <v>0</v>
      </c>
      <c r="N322" s="183">
        <v>0</v>
      </c>
      <c r="O322" s="183">
        <f>ROUND(E322*N322,2)</f>
        <v>0</v>
      </c>
      <c r="P322" s="183">
        <v>0</v>
      </c>
      <c r="Q322" s="183">
        <f>ROUND(E322*P322,2)</f>
        <v>0</v>
      </c>
      <c r="R322" s="185" t="s">
        <v>335</v>
      </c>
      <c r="S322" s="185" t="s">
        <v>154</v>
      </c>
      <c r="T322" s="186" t="s">
        <v>155</v>
      </c>
      <c r="U322" s="158">
        <v>0</v>
      </c>
      <c r="V322" s="158">
        <f>ROUND(E322*U322,2)</f>
        <v>0</v>
      </c>
      <c r="W322" s="158"/>
      <c r="X322" s="158" t="s">
        <v>436</v>
      </c>
      <c r="Y322" s="158" t="s">
        <v>157</v>
      </c>
      <c r="Z322" s="147"/>
      <c r="AA322" s="147"/>
      <c r="AB322" s="147"/>
      <c r="AC322" s="147"/>
      <c r="AD322" s="147"/>
      <c r="AE322" s="147"/>
      <c r="AF322" s="147"/>
      <c r="AG322" s="147" t="s">
        <v>437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x14ac:dyDescent="0.2">
      <c r="A323" s="165" t="s">
        <v>148</v>
      </c>
      <c r="B323" s="166" t="s">
        <v>89</v>
      </c>
      <c r="C323" s="188" t="s">
        <v>90</v>
      </c>
      <c r="D323" s="167"/>
      <c r="E323" s="168"/>
      <c r="F323" s="169"/>
      <c r="G323" s="169">
        <f>SUMIF(AG324:AG383,"&lt;&gt;NOR",G324:G383)</f>
        <v>0</v>
      </c>
      <c r="H323" s="169"/>
      <c r="I323" s="169">
        <f>SUM(I324:I383)</f>
        <v>0</v>
      </c>
      <c r="J323" s="169"/>
      <c r="K323" s="169">
        <f>SUM(K324:K383)</f>
        <v>0</v>
      </c>
      <c r="L323" s="169"/>
      <c r="M323" s="169">
        <f>SUM(M324:M383)</f>
        <v>0</v>
      </c>
      <c r="N323" s="168"/>
      <c r="O323" s="168">
        <f>SUM(O324:O383)</f>
        <v>0.74</v>
      </c>
      <c r="P323" s="168"/>
      <c r="Q323" s="168">
        <f>SUM(Q324:Q383)</f>
        <v>0</v>
      </c>
      <c r="R323" s="169"/>
      <c r="S323" s="169"/>
      <c r="T323" s="170"/>
      <c r="U323" s="164"/>
      <c r="V323" s="164">
        <f>SUM(V324:V383)</f>
        <v>20.11</v>
      </c>
      <c r="W323" s="164"/>
      <c r="X323" s="164"/>
      <c r="Y323" s="164"/>
      <c r="AG323" t="s">
        <v>149</v>
      </c>
    </row>
    <row r="324" spans="1:60" outlineLevel="1" x14ac:dyDescent="0.2">
      <c r="A324" s="172">
        <v>70</v>
      </c>
      <c r="B324" s="173" t="s">
        <v>476</v>
      </c>
      <c r="C324" s="189" t="s">
        <v>477</v>
      </c>
      <c r="D324" s="174" t="s">
        <v>166</v>
      </c>
      <c r="E324" s="175">
        <v>141.85</v>
      </c>
      <c r="F324" s="176"/>
      <c r="G324" s="177">
        <f>ROUND(E324*F324,2)</f>
        <v>0</v>
      </c>
      <c r="H324" s="176"/>
      <c r="I324" s="177">
        <f>ROUND(E324*H324,2)</f>
        <v>0</v>
      </c>
      <c r="J324" s="176"/>
      <c r="K324" s="177">
        <f>ROUND(E324*J324,2)</f>
        <v>0</v>
      </c>
      <c r="L324" s="177">
        <v>21</v>
      </c>
      <c r="M324" s="177">
        <f>G324*(1+L324/100)</f>
        <v>0</v>
      </c>
      <c r="N324" s="175">
        <v>0</v>
      </c>
      <c r="O324" s="175">
        <f>ROUND(E324*N324,2)</f>
        <v>0</v>
      </c>
      <c r="P324" s="175">
        <v>0</v>
      </c>
      <c r="Q324" s="175">
        <f>ROUND(E324*P324,2)</f>
        <v>0</v>
      </c>
      <c r="R324" s="177" t="s">
        <v>478</v>
      </c>
      <c r="S324" s="177" t="s">
        <v>154</v>
      </c>
      <c r="T324" s="178" t="s">
        <v>155</v>
      </c>
      <c r="U324" s="158">
        <v>0.08</v>
      </c>
      <c r="V324" s="158">
        <f>ROUND(E324*U324,2)</f>
        <v>11.35</v>
      </c>
      <c r="W324" s="158"/>
      <c r="X324" s="158" t="s">
        <v>156</v>
      </c>
      <c r="Y324" s="158" t="s">
        <v>157</v>
      </c>
      <c r="Z324" s="147"/>
      <c r="AA324" s="147"/>
      <c r="AB324" s="147"/>
      <c r="AC324" s="147"/>
      <c r="AD324" s="147"/>
      <c r="AE324" s="147"/>
      <c r="AF324" s="147"/>
      <c r="AG324" s="147" t="s">
        <v>158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2" x14ac:dyDescent="0.2">
      <c r="A325" s="154"/>
      <c r="B325" s="155"/>
      <c r="C325" s="190" t="s">
        <v>191</v>
      </c>
      <c r="D325" s="160"/>
      <c r="E325" s="161"/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7"/>
      <c r="AA325" s="147"/>
      <c r="AB325" s="147"/>
      <c r="AC325" s="147"/>
      <c r="AD325" s="147"/>
      <c r="AE325" s="147"/>
      <c r="AF325" s="147"/>
      <c r="AG325" s="147" t="s">
        <v>162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">
      <c r="A326" s="154"/>
      <c r="B326" s="155"/>
      <c r="C326" s="190" t="s">
        <v>316</v>
      </c>
      <c r="D326" s="160"/>
      <c r="E326" s="161">
        <v>21.35</v>
      </c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162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190" t="s">
        <v>317</v>
      </c>
      <c r="D327" s="160"/>
      <c r="E327" s="161">
        <v>0.42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7"/>
      <c r="AA327" s="147"/>
      <c r="AB327" s="147"/>
      <c r="AC327" s="147"/>
      <c r="AD327" s="147"/>
      <c r="AE327" s="147"/>
      <c r="AF327" s="147"/>
      <c r="AG327" s="147" t="s">
        <v>162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190" t="s">
        <v>318</v>
      </c>
      <c r="D328" s="160"/>
      <c r="E328" s="161">
        <v>33.340000000000003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7"/>
      <c r="AA328" s="147"/>
      <c r="AB328" s="147"/>
      <c r="AC328" s="147"/>
      <c r="AD328" s="147"/>
      <c r="AE328" s="147"/>
      <c r="AF328" s="147"/>
      <c r="AG328" s="147" t="s">
        <v>162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">
      <c r="A329" s="154"/>
      <c r="B329" s="155"/>
      <c r="C329" s="190" t="s">
        <v>317</v>
      </c>
      <c r="D329" s="160"/>
      <c r="E329" s="161">
        <v>0.42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7"/>
      <c r="AA329" s="147"/>
      <c r="AB329" s="147"/>
      <c r="AC329" s="147"/>
      <c r="AD329" s="147"/>
      <c r="AE329" s="147"/>
      <c r="AF329" s="147"/>
      <c r="AG329" s="147" t="s">
        <v>162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3" x14ac:dyDescent="0.2">
      <c r="A330" s="154"/>
      <c r="B330" s="155"/>
      <c r="C330" s="190" t="s">
        <v>319</v>
      </c>
      <c r="D330" s="160"/>
      <c r="E330" s="161">
        <v>16.670000000000002</v>
      </c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7"/>
      <c r="AA330" s="147"/>
      <c r="AB330" s="147"/>
      <c r="AC330" s="147"/>
      <c r="AD330" s="147"/>
      <c r="AE330" s="147"/>
      <c r="AF330" s="147"/>
      <c r="AG330" s="147" t="s">
        <v>162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 x14ac:dyDescent="0.2">
      <c r="A331" s="154"/>
      <c r="B331" s="155"/>
      <c r="C331" s="190" t="s">
        <v>317</v>
      </c>
      <c r="D331" s="160"/>
      <c r="E331" s="161">
        <v>0.42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7"/>
      <c r="AA331" s="147"/>
      <c r="AB331" s="147"/>
      <c r="AC331" s="147"/>
      <c r="AD331" s="147"/>
      <c r="AE331" s="147"/>
      <c r="AF331" s="147"/>
      <c r="AG331" s="147" t="s">
        <v>162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 x14ac:dyDescent="0.2">
      <c r="A332" s="154"/>
      <c r="B332" s="155"/>
      <c r="C332" s="190" t="s">
        <v>320</v>
      </c>
      <c r="D332" s="160"/>
      <c r="E332" s="161">
        <v>16.670000000000002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7"/>
      <c r="AA332" s="147"/>
      <c r="AB332" s="147"/>
      <c r="AC332" s="147"/>
      <c r="AD332" s="147"/>
      <c r="AE332" s="147"/>
      <c r="AF332" s="147"/>
      <c r="AG332" s="147" t="s">
        <v>162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3" x14ac:dyDescent="0.2">
      <c r="A333" s="154"/>
      <c r="B333" s="155"/>
      <c r="C333" s="190" t="s">
        <v>317</v>
      </c>
      <c r="D333" s="160"/>
      <c r="E333" s="161">
        <v>0.42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7"/>
      <c r="AA333" s="147"/>
      <c r="AB333" s="147"/>
      <c r="AC333" s="147"/>
      <c r="AD333" s="147"/>
      <c r="AE333" s="147"/>
      <c r="AF333" s="147"/>
      <c r="AG333" s="147" t="s">
        <v>162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3" x14ac:dyDescent="0.2">
      <c r="A334" s="154"/>
      <c r="B334" s="155"/>
      <c r="C334" s="190" t="s">
        <v>321</v>
      </c>
      <c r="D334" s="160"/>
      <c r="E334" s="161">
        <v>22.89</v>
      </c>
      <c r="F334" s="158"/>
      <c r="G334" s="1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7"/>
      <c r="AA334" s="147"/>
      <c r="AB334" s="147"/>
      <c r="AC334" s="147"/>
      <c r="AD334" s="147"/>
      <c r="AE334" s="147"/>
      <c r="AF334" s="147"/>
      <c r="AG334" s="147" t="s">
        <v>162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3" x14ac:dyDescent="0.2">
      <c r="A335" s="154"/>
      <c r="B335" s="155"/>
      <c r="C335" s="190" t="s">
        <v>317</v>
      </c>
      <c r="D335" s="160"/>
      <c r="E335" s="161">
        <v>0.42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7"/>
      <c r="AA335" s="147"/>
      <c r="AB335" s="147"/>
      <c r="AC335" s="147"/>
      <c r="AD335" s="147"/>
      <c r="AE335" s="147"/>
      <c r="AF335" s="147"/>
      <c r="AG335" s="147" t="s">
        <v>162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90" t="s">
        <v>308</v>
      </c>
      <c r="D336" s="160"/>
      <c r="E336" s="161">
        <v>19.66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7"/>
      <c r="AA336" s="147"/>
      <c r="AB336" s="147"/>
      <c r="AC336" s="147"/>
      <c r="AD336" s="147"/>
      <c r="AE336" s="147"/>
      <c r="AF336" s="147"/>
      <c r="AG336" s="147" t="s">
        <v>162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90" t="s">
        <v>309</v>
      </c>
      <c r="D337" s="160"/>
      <c r="E337" s="161">
        <v>0.54</v>
      </c>
      <c r="F337" s="158"/>
      <c r="G337" s="158"/>
      <c r="H337" s="158"/>
      <c r="I337" s="158"/>
      <c r="J337" s="158"/>
      <c r="K337" s="158"/>
      <c r="L337" s="158"/>
      <c r="M337" s="158"/>
      <c r="N337" s="157"/>
      <c r="O337" s="157"/>
      <c r="P337" s="157"/>
      <c r="Q337" s="157"/>
      <c r="R337" s="158"/>
      <c r="S337" s="158"/>
      <c r="T337" s="158"/>
      <c r="U337" s="158"/>
      <c r="V337" s="158"/>
      <c r="W337" s="158"/>
      <c r="X337" s="158"/>
      <c r="Y337" s="158"/>
      <c r="Z337" s="147"/>
      <c r="AA337" s="147"/>
      <c r="AB337" s="147"/>
      <c r="AC337" s="147"/>
      <c r="AD337" s="147"/>
      <c r="AE337" s="147"/>
      <c r="AF337" s="147"/>
      <c r="AG337" s="147" t="s">
        <v>162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 x14ac:dyDescent="0.2">
      <c r="A338" s="154"/>
      <c r="B338" s="155"/>
      <c r="C338" s="190" t="s">
        <v>310</v>
      </c>
      <c r="D338" s="160"/>
      <c r="E338" s="161">
        <v>0.19</v>
      </c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58"/>
      <c r="Z338" s="147"/>
      <c r="AA338" s="147"/>
      <c r="AB338" s="147"/>
      <c r="AC338" s="147"/>
      <c r="AD338" s="147"/>
      <c r="AE338" s="147"/>
      <c r="AF338" s="147"/>
      <c r="AG338" s="147" t="s">
        <v>162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3" x14ac:dyDescent="0.2">
      <c r="A339" s="154"/>
      <c r="B339" s="155"/>
      <c r="C339" s="190" t="s">
        <v>311</v>
      </c>
      <c r="D339" s="160"/>
      <c r="E339" s="161">
        <v>3.43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7"/>
      <c r="AA339" s="147"/>
      <c r="AB339" s="147"/>
      <c r="AC339" s="147"/>
      <c r="AD339" s="147"/>
      <c r="AE339" s="147"/>
      <c r="AF339" s="147"/>
      <c r="AG339" s="147" t="s">
        <v>162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3" x14ac:dyDescent="0.2">
      <c r="A340" s="154"/>
      <c r="B340" s="155"/>
      <c r="C340" s="190" t="s">
        <v>312</v>
      </c>
      <c r="D340" s="160"/>
      <c r="E340" s="161">
        <v>0.12</v>
      </c>
      <c r="F340" s="158"/>
      <c r="G340" s="158"/>
      <c r="H340" s="158"/>
      <c r="I340" s="158"/>
      <c r="J340" s="158"/>
      <c r="K340" s="158"/>
      <c r="L340" s="158"/>
      <c r="M340" s="158"/>
      <c r="N340" s="157"/>
      <c r="O340" s="157"/>
      <c r="P340" s="157"/>
      <c r="Q340" s="157"/>
      <c r="R340" s="158"/>
      <c r="S340" s="158"/>
      <c r="T340" s="158"/>
      <c r="U340" s="158"/>
      <c r="V340" s="158"/>
      <c r="W340" s="158"/>
      <c r="X340" s="158"/>
      <c r="Y340" s="158"/>
      <c r="Z340" s="147"/>
      <c r="AA340" s="147"/>
      <c r="AB340" s="147"/>
      <c r="AC340" s="147"/>
      <c r="AD340" s="147"/>
      <c r="AE340" s="147"/>
      <c r="AF340" s="147"/>
      <c r="AG340" s="147" t="s">
        <v>162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3" x14ac:dyDescent="0.2">
      <c r="A341" s="154"/>
      <c r="B341" s="155"/>
      <c r="C341" s="190" t="s">
        <v>458</v>
      </c>
      <c r="D341" s="160"/>
      <c r="E341" s="161">
        <v>4.8899999999999997</v>
      </c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7"/>
      <c r="AA341" s="147"/>
      <c r="AB341" s="147"/>
      <c r="AC341" s="147"/>
      <c r="AD341" s="147"/>
      <c r="AE341" s="147"/>
      <c r="AF341" s="147"/>
      <c r="AG341" s="147" t="s">
        <v>162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ht="22.5" outlineLevel="1" x14ac:dyDescent="0.2">
      <c r="A342" s="172">
        <v>71</v>
      </c>
      <c r="B342" s="173" t="s">
        <v>479</v>
      </c>
      <c r="C342" s="189" t="s">
        <v>480</v>
      </c>
      <c r="D342" s="174" t="s">
        <v>166</v>
      </c>
      <c r="E342" s="175">
        <v>125.18</v>
      </c>
      <c r="F342" s="176"/>
      <c r="G342" s="177">
        <f>ROUND(E342*F342,2)</f>
        <v>0</v>
      </c>
      <c r="H342" s="176"/>
      <c r="I342" s="177">
        <f>ROUND(E342*H342,2)</f>
        <v>0</v>
      </c>
      <c r="J342" s="176"/>
      <c r="K342" s="177">
        <f>ROUND(E342*J342,2)</f>
        <v>0</v>
      </c>
      <c r="L342" s="177">
        <v>21</v>
      </c>
      <c r="M342" s="177">
        <f>G342*(1+L342/100)</f>
        <v>0</v>
      </c>
      <c r="N342" s="175">
        <v>1.0000000000000001E-5</v>
      </c>
      <c r="O342" s="175">
        <f>ROUND(E342*N342,2)</f>
        <v>0</v>
      </c>
      <c r="P342" s="175">
        <v>0</v>
      </c>
      <c r="Q342" s="175">
        <f>ROUND(E342*P342,2)</f>
        <v>0</v>
      </c>
      <c r="R342" s="177" t="s">
        <v>478</v>
      </c>
      <c r="S342" s="177" t="s">
        <v>154</v>
      </c>
      <c r="T342" s="178" t="s">
        <v>155</v>
      </c>
      <c r="U342" s="158">
        <v>7.0000000000000007E-2</v>
      </c>
      <c r="V342" s="158">
        <f>ROUND(E342*U342,2)</f>
        <v>8.76</v>
      </c>
      <c r="W342" s="158"/>
      <c r="X342" s="158" t="s">
        <v>156</v>
      </c>
      <c r="Y342" s="158" t="s">
        <v>157</v>
      </c>
      <c r="Z342" s="147"/>
      <c r="AA342" s="147"/>
      <c r="AB342" s="147"/>
      <c r="AC342" s="147"/>
      <c r="AD342" s="147"/>
      <c r="AE342" s="147"/>
      <c r="AF342" s="147"/>
      <c r="AG342" s="147" t="s">
        <v>158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2" x14ac:dyDescent="0.2">
      <c r="A343" s="154"/>
      <c r="B343" s="155"/>
      <c r="C343" s="190" t="s">
        <v>191</v>
      </c>
      <c r="D343" s="160"/>
      <c r="E343" s="161"/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7"/>
      <c r="AA343" s="147"/>
      <c r="AB343" s="147"/>
      <c r="AC343" s="147"/>
      <c r="AD343" s="147"/>
      <c r="AE343" s="147"/>
      <c r="AF343" s="147"/>
      <c r="AG343" s="147" t="s">
        <v>162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 x14ac:dyDescent="0.2">
      <c r="A344" s="154"/>
      <c r="B344" s="155"/>
      <c r="C344" s="190" t="s">
        <v>316</v>
      </c>
      <c r="D344" s="160"/>
      <c r="E344" s="161">
        <v>21.35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7"/>
      <c r="AA344" s="147"/>
      <c r="AB344" s="147"/>
      <c r="AC344" s="147"/>
      <c r="AD344" s="147"/>
      <c r="AE344" s="147"/>
      <c r="AF344" s="147"/>
      <c r="AG344" s="147" t="s">
        <v>162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3" x14ac:dyDescent="0.2">
      <c r="A345" s="154"/>
      <c r="B345" s="155"/>
      <c r="C345" s="190" t="s">
        <v>317</v>
      </c>
      <c r="D345" s="160"/>
      <c r="E345" s="161">
        <v>0.42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7"/>
      <c r="AA345" s="147"/>
      <c r="AB345" s="147"/>
      <c r="AC345" s="147"/>
      <c r="AD345" s="147"/>
      <c r="AE345" s="147"/>
      <c r="AF345" s="147"/>
      <c r="AG345" s="147" t="s">
        <v>162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3" x14ac:dyDescent="0.2">
      <c r="A346" s="154"/>
      <c r="B346" s="155"/>
      <c r="C346" s="190" t="s">
        <v>481</v>
      </c>
      <c r="D346" s="160"/>
      <c r="E346" s="161">
        <v>16.670000000000002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7"/>
      <c r="AA346" s="147"/>
      <c r="AB346" s="147"/>
      <c r="AC346" s="147"/>
      <c r="AD346" s="147"/>
      <c r="AE346" s="147"/>
      <c r="AF346" s="147"/>
      <c r="AG346" s="147" t="s">
        <v>162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3" x14ac:dyDescent="0.2">
      <c r="A347" s="154"/>
      <c r="B347" s="155"/>
      <c r="C347" s="190" t="s">
        <v>317</v>
      </c>
      <c r="D347" s="160"/>
      <c r="E347" s="161">
        <v>0.42</v>
      </c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7"/>
      <c r="AA347" s="147"/>
      <c r="AB347" s="147"/>
      <c r="AC347" s="147"/>
      <c r="AD347" s="147"/>
      <c r="AE347" s="147"/>
      <c r="AF347" s="147"/>
      <c r="AG347" s="147" t="s">
        <v>162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3" x14ac:dyDescent="0.2">
      <c r="A348" s="154"/>
      <c r="B348" s="155"/>
      <c r="C348" s="190" t="s">
        <v>319</v>
      </c>
      <c r="D348" s="160"/>
      <c r="E348" s="161">
        <v>16.670000000000002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7"/>
      <c r="AA348" s="147"/>
      <c r="AB348" s="147"/>
      <c r="AC348" s="147"/>
      <c r="AD348" s="147"/>
      <c r="AE348" s="147"/>
      <c r="AF348" s="147"/>
      <c r="AG348" s="147" t="s">
        <v>162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3" x14ac:dyDescent="0.2">
      <c r="A349" s="154"/>
      <c r="B349" s="155"/>
      <c r="C349" s="190" t="s">
        <v>317</v>
      </c>
      <c r="D349" s="160"/>
      <c r="E349" s="161">
        <v>0.42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7"/>
      <c r="AA349" s="147"/>
      <c r="AB349" s="147"/>
      <c r="AC349" s="147"/>
      <c r="AD349" s="147"/>
      <c r="AE349" s="147"/>
      <c r="AF349" s="147"/>
      <c r="AG349" s="147" t="s">
        <v>162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3" x14ac:dyDescent="0.2">
      <c r="A350" s="154"/>
      <c r="B350" s="155"/>
      <c r="C350" s="190" t="s">
        <v>320</v>
      </c>
      <c r="D350" s="160"/>
      <c r="E350" s="161">
        <v>16.670000000000002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7"/>
      <c r="AA350" s="147"/>
      <c r="AB350" s="147"/>
      <c r="AC350" s="147"/>
      <c r="AD350" s="147"/>
      <c r="AE350" s="147"/>
      <c r="AF350" s="147"/>
      <c r="AG350" s="147" t="s">
        <v>162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3" x14ac:dyDescent="0.2">
      <c r="A351" s="154"/>
      <c r="B351" s="155"/>
      <c r="C351" s="190" t="s">
        <v>317</v>
      </c>
      <c r="D351" s="160"/>
      <c r="E351" s="161">
        <v>0.42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7"/>
      <c r="AA351" s="147"/>
      <c r="AB351" s="147"/>
      <c r="AC351" s="147"/>
      <c r="AD351" s="147"/>
      <c r="AE351" s="147"/>
      <c r="AF351" s="147"/>
      <c r="AG351" s="147" t="s">
        <v>162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3" x14ac:dyDescent="0.2">
      <c r="A352" s="154"/>
      <c r="B352" s="155"/>
      <c r="C352" s="190" t="s">
        <v>321</v>
      </c>
      <c r="D352" s="160"/>
      <c r="E352" s="161">
        <v>22.89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7"/>
      <c r="AA352" s="147"/>
      <c r="AB352" s="147"/>
      <c r="AC352" s="147"/>
      <c r="AD352" s="147"/>
      <c r="AE352" s="147"/>
      <c r="AF352" s="147"/>
      <c r="AG352" s="147" t="s">
        <v>162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3" x14ac:dyDescent="0.2">
      <c r="A353" s="154"/>
      <c r="B353" s="155"/>
      <c r="C353" s="190" t="s">
        <v>317</v>
      </c>
      <c r="D353" s="160"/>
      <c r="E353" s="161">
        <v>0.42</v>
      </c>
      <c r="F353" s="158"/>
      <c r="G353" s="158"/>
      <c r="H353" s="158"/>
      <c r="I353" s="158"/>
      <c r="J353" s="158"/>
      <c r="K353" s="158"/>
      <c r="L353" s="158"/>
      <c r="M353" s="158"/>
      <c r="N353" s="157"/>
      <c r="O353" s="157"/>
      <c r="P353" s="157"/>
      <c r="Q353" s="157"/>
      <c r="R353" s="158"/>
      <c r="S353" s="158"/>
      <c r="T353" s="158"/>
      <c r="U353" s="158"/>
      <c r="V353" s="158"/>
      <c r="W353" s="158"/>
      <c r="X353" s="158"/>
      <c r="Y353" s="158"/>
      <c r="Z353" s="147"/>
      <c r="AA353" s="147"/>
      <c r="AB353" s="147"/>
      <c r="AC353" s="147"/>
      <c r="AD353" s="147"/>
      <c r="AE353" s="147"/>
      <c r="AF353" s="147"/>
      <c r="AG353" s="147" t="s">
        <v>162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3" x14ac:dyDescent="0.2">
      <c r="A354" s="154"/>
      <c r="B354" s="155"/>
      <c r="C354" s="190" t="s">
        <v>308</v>
      </c>
      <c r="D354" s="160"/>
      <c r="E354" s="161">
        <v>19.66</v>
      </c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7"/>
      <c r="AA354" s="147"/>
      <c r="AB354" s="147"/>
      <c r="AC354" s="147"/>
      <c r="AD354" s="147"/>
      <c r="AE354" s="147"/>
      <c r="AF354" s="147"/>
      <c r="AG354" s="147" t="s">
        <v>162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3" x14ac:dyDescent="0.2">
      <c r="A355" s="154"/>
      <c r="B355" s="155"/>
      <c r="C355" s="190" t="s">
        <v>309</v>
      </c>
      <c r="D355" s="160"/>
      <c r="E355" s="161">
        <v>0.54</v>
      </c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7"/>
      <c r="AA355" s="147"/>
      <c r="AB355" s="147"/>
      <c r="AC355" s="147"/>
      <c r="AD355" s="147"/>
      <c r="AE355" s="147"/>
      <c r="AF355" s="147"/>
      <c r="AG355" s="147" t="s">
        <v>162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3" x14ac:dyDescent="0.2">
      <c r="A356" s="154"/>
      <c r="B356" s="155"/>
      <c r="C356" s="190" t="s">
        <v>310</v>
      </c>
      <c r="D356" s="160"/>
      <c r="E356" s="161">
        <v>0.19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7"/>
      <c r="AA356" s="147"/>
      <c r="AB356" s="147"/>
      <c r="AC356" s="147"/>
      <c r="AD356" s="147"/>
      <c r="AE356" s="147"/>
      <c r="AF356" s="147"/>
      <c r="AG356" s="147" t="s">
        <v>162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190" t="s">
        <v>311</v>
      </c>
      <c r="D357" s="160"/>
      <c r="E357" s="161">
        <v>3.43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7"/>
      <c r="AA357" s="147"/>
      <c r="AB357" s="147"/>
      <c r="AC357" s="147"/>
      <c r="AD357" s="147"/>
      <c r="AE357" s="147"/>
      <c r="AF357" s="147"/>
      <c r="AG357" s="147" t="s">
        <v>162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190" t="s">
        <v>312</v>
      </c>
      <c r="D358" s="160"/>
      <c r="E358" s="161">
        <v>0.12</v>
      </c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7"/>
      <c r="AA358" s="147"/>
      <c r="AB358" s="147"/>
      <c r="AC358" s="147"/>
      <c r="AD358" s="147"/>
      <c r="AE358" s="147"/>
      <c r="AF358" s="147"/>
      <c r="AG358" s="147" t="s">
        <v>162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190" t="s">
        <v>458</v>
      </c>
      <c r="D359" s="160"/>
      <c r="E359" s="161">
        <v>4.8899999999999997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7"/>
      <c r="AA359" s="147"/>
      <c r="AB359" s="147"/>
      <c r="AC359" s="147"/>
      <c r="AD359" s="147"/>
      <c r="AE359" s="147"/>
      <c r="AF359" s="147"/>
      <c r="AG359" s="147" t="s">
        <v>162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ht="22.5" outlineLevel="1" x14ac:dyDescent="0.2">
      <c r="A360" s="172">
        <v>72</v>
      </c>
      <c r="B360" s="173" t="s">
        <v>482</v>
      </c>
      <c r="C360" s="189" t="s">
        <v>483</v>
      </c>
      <c r="D360" s="174" t="s">
        <v>166</v>
      </c>
      <c r="E360" s="175">
        <v>115.2804</v>
      </c>
      <c r="F360" s="176"/>
      <c r="G360" s="177">
        <f>ROUND(E360*F360,2)</f>
        <v>0</v>
      </c>
      <c r="H360" s="176"/>
      <c r="I360" s="177">
        <f>ROUND(E360*H360,2)</f>
        <v>0</v>
      </c>
      <c r="J360" s="176"/>
      <c r="K360" s="177">
        <f>ROUND(E360*J360,2)</f>
        <v>0</v>
      </c>
      <c r="L360" s="177">
        <v>21</v>
      </c>
      <c r="M360" s="177">
        <f>G360*(1+L360/100)</f>
        <v>0</v>
      </c>
      <c r="N360" s="175">
        <v>4.4999999999999997E-3</v>
      </c>
      <c r="O360" s="175">
        <f>ROUND(E360*N360,2)</f>
        <v>0.52</v>
      </c>
      <c r="P360" s="175">
        <v>0</v>
      </c>
      <c r="Q360" s="175">
        <f>ROUND(E360*P360,2)</f>
        <v>0</v>
      </c>
      <c r="R360" s="177" t="s">
        <v>484</v>
      </c>
      <c r="S360" s="177" t="s">
        <v>154</v>
      </c>
      <c r="T360" s="178" t="s">
        <v>155</v>
      </c>
      <c r="U360" s="158">
        <v>0</v>
      </c>
      <c r="V360" s="158">
        <f>ROUND(E360*U360,2)</f>
        <v>0</v>
      </c>
      <c r="W360" s="158"/>
      <c r="X360" s="158" t="s">
        <v>485</v>
      </c>
      <c r="Y360" s="158" t="s">
        <v>157</v>
      </c>
      <c r="Z360" s="147"/>
      <c r="AA360" s="147"/>
      <c r="AB360" s="147"/>
      <c r="AC360" s="147"/>
      <c r="AD360" s="147"/>
      <c r="AE360" s="147"/>
      <c r="AF360" s="147"/>
      <c r="AG360" s="147" t="s">
        <v>486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2" x14ac:dyDescent="0.2">
      <c r="A361" s="154"/>
      <c r="B361" s="155"/>
      <c r="C361" s="190" t="s">
        <v>191</v>
      </c>
      <c r="D361" s="160"/>
      <c r="E361" s="161"/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7"/>
      <c r="AA361" s="147"/>
      <c r="AB361" s="147"/>
      <c r="AC361" s="147"/>
      <c r="AD361" s="147"/>
      <c r="AE361" s="147"/>
      <c r="AF361" s="147"/>
      <c r="AG361" s="147" t="s">
        <v>162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3" x14ac:dyDescent="0.2">
      <c r="A362" s="154"/>
      <c r="B362" s="155"/>
      <c r="C362" s="190" t="s">
        <v>316</v>
      </c>
      <c r="D362" s="160"/>
      <c r="E362" s="161">
        <v>21.35</v>
      </c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7"/>
      <c r="AA362" s="147"/>
      <c r="AB362" s="147"/>
      <c r="AC362" s="147"/>
      <c r="AD362" s="147"/>
      <c r="AE362" s="147"/>
      <c r="AF362" s="147"/>
      <c r="AG362" s="147" t="s">
        <v>162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3" x14ac:dyDescent="0.2">
      <c r="A363" s="154"/>
      <c r="B363" s="155"/>
      <c r="C363" s="190" t="s">
        <v>317</v>
      </c>
      <c r="D363" s="160"/>
      <c r="E363" s="161">
        <v>0.42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7"/>
      <c r="AA363" s="147"/>
      <c r="AB363" s="147"/>
      <c r="AC363" s="147"/>
      <c r="AD363" s="147"/>
      <c r="AE363" s="147"/>
      <c r="AF363" s="147"/>
      <c r="AG363" s="147" t="s">
        <v>162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 x14ac:dyDescent="0.2">
      <c r="A364" s="154"/>
      <c r="B364" s="155"/>
      <c r="C364" s="190" t="s">
        <v>318</v>
      </c>
      <c r="D364" s="160"/>
      <c r="E364" s="161">
        <v>33.340000000000003</v>
      </c>
      <c r="F364" s="158"/>
      <c r="G364" s="158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58"/>
      <c r="Z364" s="147"/>
      <c r="AA364" s="147"/>
      <c r="AB364" s="147"/>
      <c r="AC364" s="147"/>
      <c r="AD364" s="147"/>
      <c r="AE364" s="147"/>
      <c r="AF364" s="147"/>
      <c r="AG364" s="147" t="s">
        <v>162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190" t="s">
        <v>317</v>
      </c>
      <c r="D365" s="160"/>
      <c r="E365" s="161">
        <v>0.42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7"/>
      <c r="AA365" s="147"/>
      <c r="AB365" s="147"/>
      <c r="AC365" s="147"/>
      <c r="AD365" s="147"/>
      <c r="AE365" s="147"/>
      <c r="AF365" s="147"/>
      <c r="AG365" s="147" t="s">
        <v>162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190" t="s">
        <v>319</v>
      </c>
      <c r="D366" s="160"/>
      <c r="E366" s="161">
        <v>16.670000000000002</v>
      </c>
      <c r="F366" s="158"/>
      <c r="G366" s="158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7"/>
      <c r="AA366" s="147"/>
      <c r="AB366" s="147"/>
      <c r="AC366" s="147"/>
      <c r="AD366" s="147"/>
      <c r="AE366" s="147"/>
      <c r="AF366" s="147"/>
      <c r="AG366" s="147" t="s">
        <v>162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190" t="s">
        <v>317</v>
      </c>
      <c r="D367" s="160"/>
      <c r="E367" s="161">
        <v>0.42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7"/>
      <c r="AA367" s="147"/>
      <c r="AB367" s="147"/>
      <c r="AC367" s="147"/>
      <c r="AD367" s="147"/>
      <c r="AE367" s="147"/>
      <c r="AF367" s="147"/>
      <c r="AG367" s="147" t="s">
        <v>162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3" x14ac:dyDescent="0.2">
      <c r="A368" s="154"/>
      <c r="B368" s="155"/>
      <c r="C368" s="190" t="s">
        <v>320</v>
      </c>
      <c r="D368" s="160"/>
      <c r="E368" s="161">
        <v>16.670000000000002</v>
      </c>
      <c r="F368" s="158"/>
      <c r="G368" s="158"/>
      <c r="H368" s="158"/>
      <c r="I368" s="158"/>
      <c r="J368" s="158"/>
      <c r="K368" s="158"/>
      <c r="L368" s="158"/>
      <c r="M368" s="158"/>
      <c r="N368" s="157"/>
      <c r="O368" s="157"/>
      <c r="P368" s="157"/>
      <c r="Q368" s="157"/>
      <c r="R368" s="158"/>
      <c r="S368" s="158"/>
      <c r="T368" s="158"/>
      <c r="U368" s="158"/>
      <c r="V368" s="158"/>
      <c r="W368" s="158"/>
      <c r="X368" s="158"/>
      <c r="Y368" s="158"/>
      <c r="Z368" s="147"/>
      <c r="AA368" s="147"/>
      <c r="AB368" s="147"/>
      <c r="AC368" s="147"/>
      <c r="AD368" s="147"/>
      <c r="AE368" s="147"/>
      <c r="AF368" s="147"/>
      <c r="AG368" s="147" t="s">
        <v>162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3" x14ac:dyDescent="0.2">
      <c r="A369" s="154"/>
      <c r="B369" s="155"/>
      <c r="C369" s="190" t="s">
        <v>317</v>
      </c>
      <c r="D369" s="160"/>
      <c r="E369" s="161">
        <v>0.42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7"/>
      <c r="AA369" s="147"/>
      <c r="AB369" s="147"/>
      <c r="AC369" s="147"/>
      <c r="AD369" s="147"/>
      <c r="AE369" s="147"/>
      <c r="AF369" s="147"/>
      <c r="AG369" s="147" t="s">
        <v>162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3" x14ac:dyDescent="0.2">
      <c r="A370" s="154"/>
      <c r="B370" s="155"/>
      <c r="C370" s="190" t="s">
        <v>321</v>
      </c>
      <c r="D370" s="160"/>
      <c r="E370" s="161">
        <v>22.89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7"/>
      <c r="AA370" s="147"/>
      <c r="AB370" s="147"/>
      <c r="AC370" s="147"/>
      <c r="AD370" s="147"/>
      <c r="AE370" s="147"/>
      <c r="AF370" s="147"/>
      <c r="AG370" s="147" t="s">
        <v>162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190" t="s">
        <v>317</v>
      </c>
      <c r="D371" s="160"/>
      <c r="E371" s="161">
        <v>0.42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7"/>
      <c r="AA371" s="147"/>
      <c r="AB371" s="147"/>
      <c r="AC371" s="147"/>
      <c r="AD371" s="147"/>
      <c r="AE371" s="147"/>
      <c r="AF371" s="147"/>
      <c r="AG371" s="147" t="s">
        <v>162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193" t="s">
        <v>487</v>
      </c>
      <c r="D372" s="162"/>
      <c r="E372" s="163">
        <v>2.2604000000000002</v>
      </c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7"/>
      <c r="AA372" s="147"/>
      <c r="AB372" s="147"/>
      <c r="AC372" s="147"/>
      <c r="AD372" s="147"/>
      <c r="AE372" s="147"/>
      <c r="AF372" s="147"/>
      <c r="AG372" s="147" t="s">
        <v>162</v>
      </c>
      <c r="AH372" s="147">
        <v>4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ht="22.5" outlineLevel="1" x14ac:dyDescent="0.2">
      <c r="A373" s="172">
        <v>73</v>
      </c>
      <c r="B373" s="173" t="s">
        <v>488</v>
      </c>
      <c r="C373" s="189" t="s">
        <v>489</v>
      </c>
      <c r="D373" s="174" t="s">
        <v>166</v>
      </c>
      <c r="E373" s="175">
        <v>29.406600000000001</v>
      </c>
      <c r="F373" s="176"/>
      <c r="G373" s="177">
        <f>ROUND(E373*F373,2)</f>
        <v>0</v>
      </c>
      <c r="H373" s="176"/>
      <c r="I373" s="177">
        <f>ROUND(E373*H373,2)</f>
        <v>0</v>
      </c>
      <c r="J373" s="176"/>
      <c r="K373" s="177">
        <f>ROUND(E373*J373,2)</f>
        <v>0</v>
      </c>
      <c r="L373" s="177">
        <v>21</v>
      </c>
      <c r="M373" s="177">
        <f>G373*(1+L373/100)</f>
        <v>0</v>
      </c>
      <c r="N373" s="175">
        <v>7.4999999999999997E-3</v>
      </c>
      <c r="O373" s="175">
        <f>ROUND(E373*N373,2)</f>
        <v>0.22</v>
      </c>
      <c r="P373" s="175">
        <v>0</v>
      </c>
      <c r="Q373" s="175">
        <f>ROUND(E373*P373,2)</f>
        <v>0</v>
      </c>
      <c r="R373" s="177" t="s">
        <v>484</v>
      </c>
      <c r="S373" s="177" t="s">
        <v>154</v>
      </c>
      <c r="T373" s="178" t="s">
        <v>155</v>
      </c>
      <c r="U373" s="158">
        <v>0</v>
      </c>
      <c r="V373" s="158">
        <f>ROUND(E373*U373,2)</f>
        <v>0</v>
      </c>
      <c r="W373" s="158"/>
      <c r="X373" s="158" t="s">
        <v>485</v>
      </c>
      <c r="Y373" s="158" t="s">
        <v>157</v>
      </c>
      <c r="Z373" s="147"/>
      <c r="AA373" s="147"/>
      <c r="AB373" s="147"/>
      <c r="AC373" s="147"/>
      <c r="AD373" s="147"/>
      <c r="AE373" s="147"/>
      <c r="AF373" s="147"/>
      <c r="AG373" s="147" t="s">
        <v>486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2" x14ac:dyDescent="0.2">
      <c r="A374" s="154"/>
      <c r="B374" s="155"/>
      <c r="C374" s="190" t="s">
        <v>191</v>
      </c>
      <c r="D374" s="160"/>
      <c r="E374" s="161"/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7"/>
      <c r="AA374" s="147"/>
      <c r="AB374" s="147"/>
      <c r="AC374" s="147"/>
      <c r="AD374" s="147"/>
      <c r="AE374" s="147"/>
      <c r="AF374" s="147"/>
      <c r="AG374" s="147" t="s">
        <v>162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 x14ac:dyDescent="0.2">
      <c r="A375" s="154"/>
      <c r="B375" s="155"/>
      <c r="C375" s="190" t="s">
        <v>308</v>
      </c>
      <c r="D375" s="160"/>
      <c r="E375" s="161">
        <v>19.66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7"/>
      <c r="AA375" s="147"/>
      <c r="AB375" s="147"/>
      <c r="AC375" s="147"/>
      <c r="AD375" s="147"/>
      <c r="AE375" s="147"/>
      <c r="AF375" s="147"/>
      <c r="AG375" s="147" t="s">
        <v>162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3" x14ac:dyDescent="0.2">
      <c r="A376" s="154"/>
      <c r="B376" s="155"/>
      <c r="C376" s="190" t="s">
        <v>309</v>
      </c>
      <c r="D376" s="160"/>
      <c r="E376" s="161">
        <v>0.54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7"/>
      <c r="AA376" s="147"/>
      <c r="AB376" s="147"/>
      <c r="AC376" s="147"/>
      <c r="AD376" s="147"/>
      <c r="AE376" s="147"/>
      <c r="AF376" s="147"/>
      <c r="AG376" s="147" t="s">
        <v>162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 x14ac:dyDescent="0.2">
      <c r="A377" s="154"/>
      <c r="B377" s="155"/>
      <c r="C377" s="190" t="s">
        <v>310</v>
      </c>
      <c r="D377" s="160"/>
      <c r="E377" s="161">
        <v>0.19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7"/>
      <c r="AA377" s="147"/>
      <c r="AB377" s="147"/>
      <c r="AC377" s="147"/>
      <c r="AD377" s="147"/>
      <c r="AE377" s="147"/>
      <c r="AF377" s="147"/>
      <c r="AG377" s="147" t="s">
        <v>162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190" t="s">
        <v>311</v>
      </c>
      <c r="D378" s="160"/>
      <c r="E378" s="161">
        <v>3.43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7"/>
      <c r="AA378" s="147"/>
      <c r="AB378" s="147"/>
      <c r="AC378" s="147"/>
      <c r="AD378" s="147"/>
      <c r="AE378" s="147"/>
      <c r="AF378" s="147"/>
      <c r="AG378" s="147" t="s">
        <v>162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190" t="s">
        <v>312</v>
      </c>
      <c r="D379" s="160"/>
      <c r="E379" s="161">
        <v>0.12</v>
      </c>
      <c r="F379" s="158"/>
      <c r="G379" s="158"/>
      <c r="H379" s="158"/>
      <c r="I379" s="158"/>
      <c r="J379" s="158"/>
      <c r="K379" s="158"/>
      <c r="L379" s="158"/>
      <c r="M379" s="158"/>
      <c r="N379" s="157"/>
      <c r="O379" s="157"/>
      <c r="P379" s="157"/>
      <c r="Q379" s="157"/>
      <c r="R379" s="158"/>
      <c r="S379" s="158"/>
      <c r="T379" s="158"/>
      <c r="U379" s="158"/>
      <c r="V379" s="158"/>
      <c r="W379" s="158"/>
      <c r="X379" s="158"/>
      <c r="Y379" s="158"/>
      <c r="Z379" s="147"/>
      <c r="AA379" s="147"/>
      <c r="AB379" s="147"/>
      <c r="AC379" s="147"/>
      <c r="AD379" s="147"/>
      <c r="AE379" s="147"/>
      <c r="AF379" s="147"/>
      <c r="AG379" s="147" t="s">
        <v>162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 x14ac:dyDescent="0.2">
      <c r="A380" s="154"/>
      <c r="B380" s="155"/>
      <c r="C380" s="190" t="s">
        <v>458</v>
      </c>
      <c r="D380" s="160"/>
      <c r="E380" s="161">
        <v>4.8899999999999997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7"/>
      <c r="AA380" s="147"/>
      <c r="AB380" s="147"/>
      <c r="AC380" s="147"/>
      <c r="AD380" s="147"/>
      <c r="AE380" s="147"/>
      <c r="AF380" s="147"/>
      <c r="AG380" s="147" t="s">
        <v>162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3" x14ac:dyDescent="0.2">
      <c r="A381" s="154"/>
      <c r="B381" s="155"/>
      <c r="C381" s="193" t="s">
        <v>487</v>
      </c>
      <c r="D381" s="162"/>
      <c r="E381" s="163">
        <v>0.5766</v>
      </c>
      <c r="F381" s="158"/>
      <c r="G381" s="158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58"/>
      <c r="Z381" s="147"/>
      <c r="AA381" s="147"/>
      <c r="AB381" s="147"/>
      <c r="AC381" s="147"/>
      <c r="AD381" s="147"/>
      <c r="AE381" s="147"/>
      <c r="AF381" s="147"/>
      <c r="AG381" s="147" t="s">
        <v>162</v>
      </c>
      <c r="AH381" s="147">
        <v>4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54">
        <v>74</v>
      </c>
      <c r="B382" s="155" t="s">
        <v>490</v>
      </c>
      <c r="C382" s="192" t="s">
        <v>491</v>
      </c>
      <c r="D382" s="156" t="s">
        <v>0</v>
      </c>
      <c r="E382" s="187"/>
      <c r="F382" s="159"/>
      <c r="G382" s="158">
        <f>ROUND(E382*F382,2)</f>
        <v>0</v>
      </c>
      <c r="H382" s="159"/>
      <c r="I382" s="158">
        <f>ROUND(E382*H382,2)</f>
        <v>0</v>
      </c>
      <c r="J382" s="159"/>
      <c r="K382" s="158">
        <f>ROUND(E382*J382,2)</f>
        <v>0</v>
      </c>
      <c r="L382" s="158">
        <v>21</v>
      </c>
      <c r="M382" s="158">
        <f>G382*(1+L382/100)</f>
        <v>0</v>
      </c>
      <c r="N382" s="157">
        <v>0</v>
      </c>
      <c r="O382" s="157">
        <f>ROUND(E382*N382,2)</f>
        <v>0</v>
      </c>
      <c r="P382" s="157">
        <v>0</v>
      </c>
      <c r="Q382" s="157">
        <f>ROUND(E382*P382,2)</f>
        <v>0</v>
      </c>
      <c r="R382" s="158" t="s">
        <v>478</v>
      </c>
      <c r="S382" s="158" t="s">
        <v>154</v>
      </c>
      <c r="T382" s="158" t="s">
        <v>155</v>
      </c>
      <c r="U382" s="158">
        <v>0</v>
      </c>
      <c r="V382" s="158">
        <f>ROUND(E382*U382,2)</f>
        <v>0</v>
      </c>
      <c r="W382" s="158"/>
      <c r="X382" s="158" t="s">
        <v>447</v>
      </c>
      <c r="Y382" s="158" t="s">
        <v>157</v>
      </c>
      <c r="Z382" s="147"/>
      <c r="AA382" s="147"/>
      <c r="AB382" s="147"/>
      <c r="AC382" s="147"/>
      <c r="AD382" s="147"/>
      <c r="AE382" s="147"/>
      <c r="AF382" s="147"/>
      <c r="AG382" s="147" t="s">
        <v>448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2" x14ac:dyDescent="0.2">
      <c r="A383" s="154"/>
      <c r="B383" s="155"/>
      <c r="C383" s="256" t="s">
        <v>492</v>
      </c>
      <c r="D383" s="257"/>
      <c r="E383" s="257"/>
      <c r="F383" s="257"/>
      <c r="G383" s="257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7"/>
      <c r="AA383" s="147"/>
      <c r="AB383" s="147"/>
      <c r="AC383" s="147"/>
      <c r="AD383" s="147"/>
      <c r="AE383" s="147"/>
      <c r="AF383" s="147"/>
      <c r="AG383" s="147" t="s">
        <v>160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x14ac:dyDescent="0.2">
      <c r="A384" s="165" t="s">
        <v>148</v>
      </c>
      <c r="B384" s="166" t="s">
        <v>91</v>
      </c>
      <c r="C384" s="188" t="s">
        <v>92</v>
      </c>
      <c r="D384" s="167"/>
      <c r="E384" s="168"/>
      <c r="F384" s="169"/>
      <c r="G384" s="169">
        <f>SUMIF(AG385:AG385,"&lt;&gt;NOR",G385:G385)</f>
        <v>0</v>
      </c>
      <c r="H384" s="169"/>
      <c r="I384" s="169">
        <f>SUM(I385:I385)</f>
        <v>0</v>
      </c>
      <c r="J384" s="169"/>
      <c r="K384" s="169">
        <f>SUM(K385:K385)</f>
        <v>0</v>
      </c>
      <c r="L384" s="169"/>
      <c r="M384" s="169">
        <f>SUM(M385:M385)</f>
        <v>0</v>
      </c>
      <c r="N384" s="168"/>
      <c r="O384" s="168">
        <f>SUM(O385:O385)</f>
        <v>0</v>
      </c>
      <c r="P384" s="168"/>
      <c r="Q384" s="168">
        <f>SUM(Q385:Q385)</f>
        <v>0</v>
      </c>
      <c r="R384" s="169"/>
      <c r="S384" s="169"/>
      <c r="T384" s="170"/>
      <c r="U384" s="164"/>
      <c r="V384" s="164">
        <f>SUM(V385:V385)</f>
        <v>0</v>
      </c>
      <c r="W384" s="164"/>
      <c r="X384" s="164"/>
      <c r="Y384" s="164"/>
      <c r="AG384" t="s">
        <v>149</v>
      </c>
    </row>
    <row r="385" spans="1:60" outlineLevel="1" x14ac:dyDescent="0.2">
      <c r="A385" s="180">
        <v>75</v>
      </c>
      <c r="B385" s="181" t="s">
        <v>493</v>
      </c>
      <c r="C385" s="191" t="s">
        <v>494</v>
      </c>
      <c r="D385" s="182" t="s">
        <v>495</v>
      </c>
      <c r="E385" s="183">
        <v>1</v>
      </c>
      <c r="F385" s="184"/>
      <c r="G385" s="185">
        <f>ROUND(E385*F385,2)</f>
        <v>0</v>
      </c>
      <c r="H385" s="184"/>
      <c r="I385" s="185">
        <f>ROUND(E385*H385,2)</f>
        <v>0</v>
      </c>
      <c r="J385" s="184"/>
      <c r="K385" s="185">
        <f>ROUND(E385*J385,2)</f>
        <v>0</v>
      </c>
      <c r="L385" s="185">
        <v>21</v>
      </c>
      <c r="M385" s="185">
        <f>G385*(1+L385/100)</f>
        <v>0</v>
      </c>
      <c r="N385" s="183">
        <v>0</v>
      </c>
      <c r="O385" s="183">
        <f>ROUND(E385*N385,2)</f>
        <v>0</v>
      </c>
      <c r="P385" s="183">
        <v>0</v>
      </c>
      <c r="Q385" s="183">
        <f>ROUND(E385*P385,2)</f>
        <v>0</v>
      </c>
      <c r="R385" s="185"/>
      <c r="S385" s="185" t="s">
        <v>204</v>
      </c>
      <c r="T385" s="186" t="s">
        <v>205</v>
      </c>
      <c r="U385" s="158">
        <v>0</v>
      </c>
      <c r="V385" s="158">
        <f>ROUND(E385*U385,2)</f>
        <v>0</v>
      </c>
      <c r="W385" s="158"/>
      <c r="X385" s="158" t="s">
        <v>156</v>
      </c>
      <c r="Y385" s="158" t="s">
        <v>157</v>
      </c>
      <c r="Z385" s="147"/>
      <c r="AA385" s="147"/>
      <c r="AB385" s="147"/>
      <c r="AC385" s="147"/>
      <c r="AD385" s="147"/>
      <c r="AE385" s="147"/>
      <c r="AF385" s="147"/>
      <c r="AG385" s="147" t="s">
        <v>158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x14ac:dyDescent="0.2">
      <c r="A386" s="165" t="s">
        <v>148</v>
      </c>
      <c r="B386" s="166" t="s">
        <v>93</v>
      </c>
      <c r="C386" s="188" t="s">
        <v>94</v>
      </c>
      <c r="D386" s="167"/>
      <c r="E386" s="168"/>
      <c r="F386" s="169"/>
      <c r="G386" s="169">
        <f>SUMIF(AG387:AG394,"&lt;&gt;NOR",G387:G394)</f>
        <v>0</v>
      </c>
      <c r="H386" s="169"/>
      <c r="I386" s="169">
        <f>SUM(I387:I394)</f>
        <v>0</v>
      </c>
      <c r="J386" s="169"/>
      <c r="K386" s="169">
        <f>SUM(K387:K394)</f>
        <v>0</v>
      </c>
      <c r="L386" s="169"/>
      <c r="M386" s="169">
        <f>SUM(M387:M394)</f>
        <v>0</v>
      </c>
      <c r="N386" s="168"/>
      <c r="O386" s="168">
        <f>SUM(O387:O394)</f>
        <v>0</v>
      </c>
      <c r="P386" s="168"/>
      <c r="Q386" s="168">
        <f>SUM(Q387:Q394)</f>
        <v>0.04</v>
      </c>
      <c r="R386" s="169"/>
      <c r="S386" s="169"/>
      <c r="T386" s="170"/>
      <c r="U386" s="164"/>
      <c r="V386" s="164">
        <f>SUM(V387:V394)</f>
        <v>1.28</v>
      </c>
      <c r="W386" s="164"/>
      <c r="X386" s="164"/>
      <c r="Y386" s="164"/>
      <c r="AG386" t="s">
        <v>149</v>
      </c>
    </row>
    <row r="387" spans="1:60" outlineLevel="1" x14ac:dyDescent="0.2">
      <c r="A387" s="180">
        <v>76</v>
      </c>
      <c r="B387" s="181" t="s">
        <v>496</v>
      </c>
      <c r="C387" s="191" t="s">
        <v>497</v>
      </c>
      <c r="D387" s="182" t="s">
        <v>495</v>
      </c>
      <c r="E387" s="183">
        <v>2</v>
      </c>
      <c r="F387" s="184"/>
      <c r="G387" s="185">
        <f>ROUND(E387*F387,2)</f>
        <v>0</v>
      </c>
      <c r="H387" s="184"/>
      <c r="I387" s="185">
        <f>ROUND(E387*H387,2)</f>
        <v>0</v>
      </c>
      <c r="J387" s="184"/>
      <c r="K387" s="185">
        <f>ROUND(E387*J387,2)</f>
        <v>0</v>
      </c>
      <c r="L387" s="185">
        <v>21</v>
      </c>
      <c r="M387" s="185">
        <f>G387*(1+L387/100)</f>
        <v>0</v>
      </c>
      <c r="N387" s="183">
        <v>0</v>
      </c>
      <c r="O387" s="183">
        <f>ROUND(E387*N387,2)</f>
        <v>0</v>
      </c>
      <c r="P387" s="183">
        <v>1.9460000000000002E-2</v>
      </c>
      <c r="Q387" s="183">
        <f>ROUND(E387*P387,2)</f>
        <v>0.04</v>
      </c>
      <c r="R387" s="185" t="s">
        <v>498</v>
      </c>
      <c r="S387" s="185" t="s">
        <v>154</v>
      </c>
      <c r="T387" s="186" t="s">
        <v>155</v>
      </c>
      <c r="U387" s="158">
        <v>0.38200000000000001</v>
      </c>
      <c r="V387" s="158">
        <f>ROUND(E387*U387,2)</f>
        <v>0.76</v>
      </c>
      <c r="W387" s="158"/>
      <c r="X387" s="158" t="s">
        <v>156</v>
      </c>
      <c r="Y387" s="158" t="s">
        <v>157</v>
      </c>
      <c r="Z387" s="147"/>
      <c r="AA387" s="147"/>
      <c r="AB387" s="147"/>
      <c r="AC387" s="147"/>
      <c r="AD387" s="147"/>
      <c r="AE387" s="147"/>
      <c r="AF387" s="147"/>
      <c r="AG387" s="147" t="s">
        <v>158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80">
        <v>77</v>
      </c>
      <c r="B388" s="181" t="s">
        <v>499</v>
      </c>
      <c r="C388" s="191" t="s">
        <v>500</v>
      </c>
      <c r="D388" s="182" t="s">
        <v>495</v>
      </c>
      <c r="E388" s="183">
        <v>2</v>
      </c>
      <c r="F388" s="184"/>
      <c r="G388" s="185">
        <f>ROUND(E388*F388,2)</f>
        <v>0</v>
      </c>
      <c r="H388" s="184"/>
      <c r="I388" s="185">
        <f>ROUND(E388*H388,2)</f>
        <v>0</v>
      </c>
      <c r="J388" s="184"/>
      <c r="K388" s="185">
        <f>ROUND(E388*J388,2)</f>
        <v>0</v>
      </c>
      <c r="L388" s="185">
        <v>21</v>
      </c>
      <c r="M388" s="185">
        <f>G388*(1+L388/100)</f>
        <v>0</v>
      </c>
      <c r="N388" s="183">
        <v>0</v>
      </c>
      <c r="O388" s="183">
        <f>ROUND(E388*N388,2)</f>
        <v>0</v>
      </c>
      <c r="P388" s="183">
        <v>8.5999999999999998E-4</v>
      </c>
      <c r="Q388" s="183">
        <f>ROUND(E388*P388,2)</f>
        <v>0</v>
      </c>
      <c r="R388" s="185" t="s">
        <v>498</v>
      </c>
      <c r="S388" s="185" t="s">
        <v>154</v>
      </c>
      <c r="T388" s="186" t="s">
        <v>155</v>
      </c>
      <c r="U388" s="158">
        <v>0.222</v>
      </c>
      <c r="V388" s="158">
        <f>ROUND(E388*U388,2)</f>
        <v>0.44</v>
      </c>
      <c r="W388" s="158"/>
      <c r="X388" s="158" t="s">
        <v>156</v>
      </c>
      <c r="Y388" s="158" t="s">
        <v>157</v>
      </c>
      <c r="Z388" s="147"/>
      <c r="AA388" s="147"/>
      <c r="AB388" s="147"/>
      <c r="AC388" s="147"/>
      <c r="AD388" s="147"/>
      <c r="AE388" s="147"/>
      <c r="AF388" s="147"/>
      <c r="AG388" s="147" t="s">
        <v>158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72">
        <v>78</v>
      </c>
      <c r="B389" s="173" t="s">
        <v>434</v>
      </c>
      <c r="C389" s="189" t="s">
        <v>435</v>
      </c>
      <c r="D389" s="174" t="s">
        <v>287</v>
      </c>
      <c r="E389" s="175">
        <v>4.0640000000000003E-2</v>
      </c>
      <c r="F389" s="176"/>
      <c r="G389" s="177">
        <f>ROUND(E389*F389,2)</f>
        <v>0</v>
      </c>
      <c r="H389" s="176"/>
      <c r="I389" s="177">
        <f>ROUND(E389*H389,2)</f>
        <v>0</v>
      </c>
      <c r="J389" s="176"/>
      <c r="K389" s="177">
        <f>ROUND(E389*J389,2)</f>
        <v>0</v>
      </c>
      <c r="L389" s="177">
        <v>21</v>
      </c>
      <c r="M389" s="177">
        <f>G389*(1+L389/100)</f>
        <v>0</v>
      </c>
      <c r="N389" s="175">
        <v>0</v>
      </c>
      <c r="O389" s="175">
        <f>ROUND(E389*N389,2)</f>
        <v>0</v>
      </c>
      <c r="P389" s="175">
        <v>0</v>
      </c>
      <c r="Q389" s="175">
        <f>ROUND(E389*P389,2)</f>
        <v>0</v>
      </c>
      <c r="R389" s="177" t="s">
        <v>335</v>
      </c>
      <c r="S389" s="177" t="s">
        <v>154</v>
      </c>
      <c r="T389" s="178" t="s">
        <v>155</v>
      </c>
      <c r="U389" s="158">
        <v>0.49</v>
      </c>
      <c r="V389" s="158">
        <f>ROUND(E389*U389,2)</f>
        <v>0.02</v>
      </c>
      <c r="W389" s="158"/>
      <c r="X389" s="158" t="s">
        <v>436</v>
      </c>
      <c r="Y389" s="158" t="s">
        <v>157</v>
      </c>
      <c r="Z389" s="147"/>
      <c r="AA389" s="147"/>
      <c r="AB389" s="147"/>
      <c r="AC389" s="147"/>
      <c r="AD389" s="147"/>
      <c r="AE389" s="147"/>
      <c r="AF389" s="147"/>
      <c r="AG389" s="147" t="s">
        <v>437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2" x14ac:dyDescent="0.2">
      <c r="A390" s="154"/>
      <c r="B390" s="155"/>
      <c r="C390" s="254" t="s">
        <v>438</v>
      </c>
      <c r="D390" s="255"/>
      <c r="E390" s="255"/>
      <c r="F390" s="255"/>
      <c r="G390" s="255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58"/>
      <c r="Z390" s="147"/>
      <c r="AA390" s="147"/>
      <c r="AB390" s="147"/>
      <c r="AC390" s="147"/>
      <c r="AD390" s="147"/>
      <c r="AE390" s="147"/>
      <c r="AF390" s="147"/>
      <c r="AG390" s="147" t="s">
        <v>173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80">
        <v>79</v>
      </c>
      <c r="B391" s="181" t="s">
        <v>439</v>
      </c>
      <c r="C391" s="191" t="s">
        <v>440</v>
      </c>
      <c r="D391" s="182" t="s">
        <v>287</v>
      </c>
      <c r="E391" s="183">
        <v>0.77215999999999996</v>
      </c>
      <c r="F391" s="184"/>
      <c r="G391" s="185">
        <f>ROUND(E391*F391,2)</f>
        <v>0</v>
      </c>
      <c r="H391" s="184"/>
      <c r="I391" s="185">
        <f>ROUND(E391*H391,2)</f>
        <v>0</v>
      </c>
      <c r="J391" s="184"/>
      <c r="K391" s="185">
        <f>ROUND(E391*J391,2)</f>
        <v>0</v>
      </c>
      <c r="L391" s="185">
        <v>21</v>
      </c>
      <c r="M391" s="185">
        <f>G391*(1+L391/100)</f>
        <v>0</v>
      </c>
      <c r="N391" s="183">
        <v>0</v>
      </c>
      <c r="O391" s="183">
        <f>ROUND(E391*N391,2)</f>
        <v>0</v>
      </c>
      <c r="P391" s="183">
        <v>0</v>
      </c>
      <c r="Q391" s="183">
        <f>ROUND(E391*P391,2)</f>
        <v>0</v>
      </c>
      <c r="R391" s="185" t="s">
        <v>335</v>
      </c>
      <c r="S391" s="185" t="s">
        <v>154</v>
      </c>
      <c r="T391" s="186" t="s">
        <v>155</v>
      </c>
      <c r="U391" s="158">
        <v>0</v>
      </c>
      <c r="V391" s="158">
        <f>ROUND(E391*U391,2)</f>
        <v>0</v>
      </c>
      <c r="W391" s="158"/>
      <c r="X391" s="158" t="s">
        <v>436</v>
      </c>
      <c r="Y391" s="158" t="s">
        <v>157</v>
      </c>
      <c r="Z391" s="147"/>
      <c r="AA391" s="147"/>
      <c r="AB391" s="147"/>
      <c r="AC391" s="147"/>
      <c r="AD391" s="147"/>
      <c r="AE391" s="147"/>
      <c r="AF391" s="147"/>
      <c r="AG391" s="147" t="s">
        <v>437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80">
        <v>80</v>
      </c>
      <c r="B392" s="181" t="s">
        <v>441</v>
      </c>
      <c r="C392" s="191" t="s">
        <v>442</v>
      </c>
      <c r="D392" s="182" t="s">
        <v>287</v>
      </c>
      <c r="E392" s="183">
        <v>4.0640000000000003E-2</v>
      </c>
      <c r="F392" s="184"/>
      <c r="G392" s="185">
        <f>ROUND(E392*F392,2)</f>
        <v>0</v>
      </c>
      <c r="H392" s="184"/>
      <c r="I392" s="185">
        <f>ROUND(E392*H392,2)</f>
        <v>0</v>
      </c>
      <c r="J392" s="184"/>
      <c r="K392" s="185">
        <f>ROUND(E392*J392,2)</f>
        <v>0</v>
      </c>
      <c r="L392" s="185">
        <v>21</v>
      </c>
      <c r="M392" s="185">
        <f>G392*(1+L392/100)</f>
        <v>0</v>
      </c>
      <c r="N392" s="183">
        <v>0</v>
      </c>
      <c r="O392" s="183">
        <f>ROUND(E392*N392,2)</f>
        <v>0</v>
      </c>
      <c r="P392" s="183">
        <v>0</v>
      </c>
      <c r="Q392" s="183">
        <f>ROUND(E392*P392,2)</f>
        <v>0</v>
      </c>
      <c r="R392" s="185" t="s">
        <v>335</v>
      </c>
      <c r="S392" s="185" t="s">
        <v>154</v>
      </c>
      <c r="T392" s="186" t="s">
        <v>155</v>
      </c>
      <c r="U392" s="158">
        <v>0.94199999999999995</v>
      </c>
      <c r="V392" s="158">
        <f>ROUND(E392*U392,2)</f>
        <v>0.04</v>
      </c>
      <c r="W392" s="158"/>
      <c r="X392" s="158" t="s">
        <v>436</v>
      </c>
      <c r="Y392" s="158" t="s">
        <v>157</v>
      </c>
      <c r="Z392" s="147"/>
      <c r="AA392" s="147"/>
      <c r="AB392" s="147"/>
      <c r="AC392" s="147"/>
      <c r="AD392" s="147"/>
      <c r="AE392" s="147"/>
      <c r="AF392" s="147"/>
      <c r="AG392" s="147" t="s">
        <v>437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ht="22.5" outlineLevel="1" x14ac:dyDescent="0.2">
      <c r="A393" s="180">
        <v>81</v>
      </c>
      <c r="B393" s="181" t="s">
        <v>443</v>
      </c>
      <c r="C393" s="191" t="s">
        <v>444</v>
      </c>
      <c r="D393" s="182" t="s">
        <v>287</v>
      </c>
      <c r="E393" s="183">
        <v>0.16256000000000001</v>
      </c>
      <c r="F393" s="184"/>
      <c r="G393" s="185">
        <f>ROUND(E393*F393,2)</f>
        <v>0</v>
      </c>
      <c r="H393" s="184"/>
      <c r="I393" s="185">
        <f>ROUND(E393*H393,2)</f>
        <v>0</v>
      </c>
      <c r="J393" s="184"/>
      <c r="K393" s="185">
        <f>ROUND(E393*J393,2)</f>
        <v>0</v>
      </c>
      <c r="L393" s="185">
        <v>21</v>
      </c>
      <c r="M393" s="185">
        <f>G393*(1+L393/100)</f>
        <v>0</v>
      </c>
      <c r="N393" s="183">
        <v>0</v>
      </c>
      <c r="O393" s="183">
        <f>ROUND(E393*N393,2)</f>
        <v>0</v>
      </c>
      <c r="P393" s="183">
        <v>0</v>
      </c>
      <c r="Q393" s="183">
        <f>ROUND(E393*P393,2)</f>
        <v>0</v>
      </c>
      <c r="R393" s="185" t="s">
        <v>335</v>
      </c>
      <c r="S393" s="185" t="s">
        <v>154</v>
      </c>
      <c r="T393" s="186" t="s">
        <v>155</v>
      </c>
      <c r="U393" s="158">
        <v>0.105</v>
      </c>
      <c r="V393" s="158">
        <f>ROUND(E393*U393,2)</f>
        <v>0.02</v>
      </c>
      <c r="W393" s="158"/>
      <c r="X393" s="158" t="s">
        <v>436</v>
      </c>
      <c r="Y393" s="158" t="s">
        <v>157</v>
      </c>
      <c r="Z393" s="147"/>
      <c r="AA393" s="147"/>
      <c r="AB393" s="147"/>
      <c r="AC393" s="147"/>
      <c r="AD393" s="147"/>
      <c r="AE393" s="147"/>
      <c r="AF393" s="147"/>
      <c r="AG393" s="147" t="s">
        <v>437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ht="22.5" outlineLevel="1" x14ac:dyDescent="0.2">
      <c r="A394" s="180">
        <v>82</v>
      </c>
      <c r="B394" s="181" t="s">
        <v>501</v>
      </c>
      <c r="C394" s="191" t="s">
        <v>502</v>
      </c>
      <c r="D394" s="182" t="s">
        <v>287</v>
      </c>
      <c r="E394" s="183">
        <v>4.0640000000000003E-2</v>
      </c>
      <c r="F394" s="184"/>
      <c r="G394" s="185">
        <f>ROUND(E394*F394,2)</f>
        <v>0</v>
      </c>
      <c r="H394" s="184"/>
      <c r="I394" s="185">
        <f>ROUND(E394*H394,2)</f>
        <v>0</v>
      </c>
      <c r="J394" s="184"/>
      <c r="K394" s="185">
        <f>ROUND(E394*J394,2)</f>
        <v>0</v>
      </c>
      <c r="L394" s="185">
        <v>21</v>
      </c>
      <c r="M394" s="185">
        <f>G394*(1+L394/100)</f>
        <v>0</v>
      </c>
      <c r="N394" s="183">
        <v>0</v>
      </c>
      <c r="O394" s="183">
        <f>ROUND(E394*N394,2)</f>
        <v>0</v>
      </c>
      <c r="P394" s="183">
        <v>0</v>
      </c>
      <c r="Q394" s="183">
        <f>ROUND(E394*P394,2)</f>
        <v>0</v>
      </c>
      <c r="R394" s="185" t="s">
        <v>335</v>
      </c>
      <c r="S394" s="185" t="s">
        <v>154</v>
      </c>
      <c r="T394" s="186" t="s">
        <v>155</v>
      </c>
      <c r="U394" s="158">
        <v>0</v>
      </c>
      <c r="V394" s="158">
        <f>ROUND(E394*U394,2)</f>
        <v>0</v>
      </c>
      <c r="W394" s="158"/>
      <c r="X394" s="158" t="s">
        <v>436</v>
      </c>
      <c r="Y394" s="158" t="s">
        <v>157</v>
      </c>
      <c r="Z394" s="147"/>
      <c r="AA394" s="147"/>
      <c r="AB394" s="147"/>
      <c r="AC394" s="147"/>
      <c r="AD394" s="147"/>
      <c r="AE394" s="147"/>
      <c r="AF394" s="147"/>
      <c r="AG394" s="147" t="s">
        <v>437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x14ac:dyDescent="0.2">
      <c r="A395" s="165" t="s">
        <v>148</v>
      </c>
      <c r="B395" s="166" t="s">
        <v>95</v>
      </c>
      <c r="C395" s="188" t="s">
        <v>96</v>
      </c>
      <c r="D395" s="167"/>
      <c r="E395" s="168"/>
      <c r="F395" s="169"/>
      <c r="G395" s="169">
        <f>SUMIF(AG396:AG396,"&lt;&gt;NOR",G396:G396)</f>
        <v>0</v>
      </c>
      <c r="H395" s="169"/>
      <c r="I395" s="169">
        <f>SUM(I396:I396)</f>
        <v>0</v>
      </c>
      <c r="J395" s="169"/>
      <c r="K395" s="169">
        <f>SUM(K396:K396)</f>
        <v>0</v>
      </c>
      <c r="L395" s="169"/>
      <c r="M395" s="169">
        <f>SUM(M396:M396)</f>
        <v>0</v>
      </c>
      <c r="N395" s="168"/>
      <c r="O395" s="168">
        <f>SUM(O396:O396)</f>
        <v>0</v>
      </c>
      <c r="P395" s="168"/>
      <c r="Q395" s="168">
        <f>SUM(Q396:Q396)</f>
        <v>0</v>
      </c>
      <c r="R395" s="169"/>
      <c r="S395" s="169"/>
      <c r="T395" s="170"/>
      <c r="U395" s="164"/>
      <c r="V395" s="164">
        <f>SUM(V396:V396)</f>
        <v>0</v>
      </c>
      <c r="W395" s="164"/>
      <c r="X395" s="164"/>
      <c r="Y395" s="164"/>
      <c r="AG395" t="s">
        <v>149</v>
      </c>
    </row>
    <row r="396" spans="1:60" outlineLevel="1" x14ac:dyDescent="0.2">
      <c r="A396" s="180">
        <v>83</v>
      </c>
      <c r="B396" s="181" t="s">
        <v>503</v>
      </c>
      <c r="C396" s="191" t="s">
        <v>504</v>
      </c>
      <c r="D396" s="182" t="s">
        <v>495</v>
      </c>
      <c r="E396" s="183">
        <v>1</v>
      </c>
      <c r="F396" s="184"/>
      <c r="G396" s="185">
        <f>ROUND(E396*F396,2)</f>
        <v>0</v>
      </c>
      <c r="H396" s="184"/>
      <c r="I396" s="185">
        <f>ROUND(E396*H396,2)</f>
        <v>0</v>
      </c>
      <c r="J396" s="184"/>
      <c r="K396" s="185">
        <f>ROUND(E396*J396,2)</f>
        <v>0</v>
      </c>
      <c r="L396" s="185">
        <v>21</v>
      </c>
      <c r="M396" s="185">
        <f>G396*(1+L396/100)</f>
        <v>0</v>
      </c>
      <c r="N396" s="183">
        <v>0</v>
      </c>
      <c r="O396" s="183">
        <f>ROUND(E396*N396,2)</f>
        <v>0</v>
      </c>
      <c r="P396" s="183">
        <v>0</v>
      </c>
      <c r="Q396" s="183">
        <f>ROUND(E396*P396,2)</f>
        <v>0</v>
      </c>
      <c r="R396" s="185"/>
      <c r="S396" s="185" t="s">
        <v>204</v>
      </c>
      <c r="T396" s="186" t="s">
        <v>205</v>
      </c>
      <c r="U396" s="158">
        <v>0</v>
      </c>
      <c r="V396" s="158">
        <f>ROUND(E396*U396,2)</f>
        <v>0</v>
      </c>
      <c r="W396" s="158"/>
      <c r="X396" s="158" t="s">
        <v>156</v>
      </c>
      <c r="Y396" s="158" t="s">
        <v>157</v>
      </c>
      <c r="Z396" s="147"/>
      <c r="AA396" s="147"/>
      <c r="AB396" s="147"/>
      <c r="AC396" s="147"/>
      <c r="AD396" s="147"/>
      <c r="AE396" s="147"/>
      <c r="AF396" s="147"/>
      <c r="AG396" s="147" t="s">
        <v>158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x14ac:dyDescent="0.2">
      <c r="A397" s="165" t="s">
        <v>148</v>
      </c>
      <c r="B397" s="166" t="s">
        <v>97</v>
      </c>
      <c r="C397" s="188" t="s">
        <v>98</v>
      </c>
      <c r="D397" s="167"/>
      <c r="E397" s="168"/>
      <c r="F397" s="169"/>
      <c r="G397" s="169">
        <f>SUMIF(AG398:AG398,"&lt;&gt;NOR",G398:G398)</f>
        <v>0</v>
      </c>
      <c r="H397" s="169"/>
      <c r="I397" s="169">
        <f>SUM(I398:I398)</f>
        <v>0</v>
      </c>
      <c r="J397" s="169"/>
      <c r="K397" s="169">
        <f>SUM(K398:K398)</f>
        <v>0</v>
      </c>
      <c r="L397" s="169"/>
      <c r="M397" s="169">
        <f>SUM(M398:M398)</f>
        <v>0</v>
      </c>
      <c r="N397" s="168"/>
      <c r="O397" s="168">
        <f>SUM(O398:O398)</f>
        <v>0</v>
      </c>
      <c r="P397" s="168"/>
      <c r="Q397" s="168">
        <f>SUM(Q398:Q398)</f>
        <v>0</v>
      </c>
      <c r="R397" s="169"/>
      <c r="S397" s="169"/>
      <c r="T397" s="170"/>
      <c r="U397" s="164"/>
      <c r="V397" s="164">
        <f>SUM(V398:V398)</f>
        <v>0</v>
      </c>
      <c r="W397" s="164"/>
      <c r="X397" s="164"/>
      <c r="Y397" s="164"/>
      <c r="AG397" t="s">
        <v>149</v>
      </c>
    </row>
    <row r="398" spans="1:60" outlineLevel="1" x14ac:dyDescent="0.2">
      <c r="A398" s="180">
        <v>84</v>
      </c>
      <c r="B398" s="181" t="s">
        <v>505</v>
      </c>
      <c r="C398" s="191" t="s">
        <v>506</v>
      </c>
      <c r="D398" s="182" t="s">
        <v>495</v>
      </c>
      <c r="E398" s="183">
        <v>1</v>
      </c>
      <c r="F398" s="184"/>
      <c r="G398" s="185">
        <f>ROUND(E398*F398,2)</f>
        <v>0</v>
      </c>
      <c r="H398" s="184"/>
      <c r="I398" s="185">
        <f>ROUND(E398*H398,2)</f>
        <v>0</v>
      </c>
      <c r="J398" s="184"/>
      <c r="K398" s="185">
        <f>ROUND(E398*J398,2)</f>
        <v>0</v>
      </c>
      <c r="L398" s="185">
        <v>21</v>
      </c>
      <c r="M398" s="185">
        <f>G398*(1+L398/100)</f>
        <v>0</v>
      </c>
      <c r="N398" s="183">
        <v>0</v>
      </c>
      <c r="O398" s="183">
        <f>ROUND(E398*N398,2)</f>
        <v>0</v>
      </c>
      <c r="P398" s="183">
        <v>0</v>
      </c>
      <c r="Q398" s="183">
        <f>ROUND(E398*P398,2)</f>
        <v>0</v>
      </c>
      <c r="R398" s="185"/>
      <c r="S398" s="185" t="s">
        <v>204</v>
      </c>
      <c r="T398" s="186" t="s">
        <v>205</v>
      </c>
      <c r="U398" s="158">
        <v>0</v>
      </c>
      <c r="V398" s="158">
        <f>ROUND(E398*U398,2)</f>
        <v>0</v>
      </c>
      <c r="W398" s="158"/>
      <c r="X398" s="158" t="s">
        <v>156</v>
      </c>
      <c r="Y398" s="158" t="s">
        <v>157</v>
      </c>
      <c r="Z398" s="147"/>
      <c r="AA398" s="147"/>
      <c r="AB398" s="147"/>
      <c r="AC398" s="147"/>
      <c r="AD398" s="147"/>
      <c r="AE398" s="147"/>
      <c r="AF398" s="147"/>
      <c r="AG398" s="147" t="s">
        <v>158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x14ac:dyDescent="0.2">
      <c r="A399" s="165" t="s">
        <v>148</v>
      </c>
      <c r="B399" s="166" t="s">
        <v>99</v>
      </c>
      <c r="C399" s="188" t="s">
        <v>100</v>
      </c>
      <c r="D399" s="167"/>
      <c r="E399" s="168"/>
      <c r="F399" s="169"/>
      <c r="G399" s="169">
        <f>SUMIF(AG400:AG429,"&lt;&gt;NOR",G400:G429)</f>
        <v>0</v>
      </c>
      <c r="H399" s="169"/>
      <c r="I399" s="169">
        <f>SUM(I400:I429)</f>
        <v>0</v>
      </c>
      <c r="J399" s="169"/>
      <c r="K399" s="169">
        <f>SUM(K400:K429)</f>
        <v>0</v>
      </c>
      <c r="L399" s="169"/>
      <c r="M399" s="169">
        <f>SUM(M400:M429)</f>
        <v>0</v>
      </c>
      <c r="N399" s="168"/>
      <c r="O399" s="168">
        <f>SUM(O400:O429)</f>
        <v>1.68</v>
      </c>
      <c r="P399" s="168"/>
      <c r="Q399" s="168">
        <f>SUM(Q400:Q429)</f>
        <v>0</v>
      </c>
      <c r="R399" s="169"/>
      <c r="S399" s="169"/>
      <c r="T399" s="170"/>
      <c r="U399" s="164"/>
      <c r="V399" s="164">
        <f>SUM(V400:V429)</f>
        <v>50.1</v>
      </c>
      <c r="W399" s="164"/>
      <c r="X399" s="164"/>
      <c r="Y399" s="164"/>
      <c r="AG399" t="s">
        <v>149</v>
      </c>
    </row>
    <row r="400" spans="1:60" outlineLevel="1" x14ac:dyDescent="0.2">
      <c r="A400" s="172">
        <v>85</v>
      </c>
      <c r="B400" s="173" t="s">
        <v>507</v>
      </c>
      <c r="C400" s="189" t="s">
        <v>508</v>
      </c>
      <c r="D400" s="174" t="s">
        <v>166</v>
      </c>
      <c r="E400" s="175">
        <v>192.7</v>
      </c>
      <c r="F400" s="176"/>
      <c r="G400" s="177">
        <f>ROUND(E400*F400,2)</f>
        <v>0</v>
      </c>
      <c r="H400" s="176"/>
      <c r="I400" s="177">
        <f>ROUND(E400*H400,2)</f>
        <v>0</v>
      </c>
      <c r="J400" s="176"/>
      <c r="K400" s="177">
        <f>ROUND(E400*J400,2)</f>
        <v>0</v>
      </c>
      <c r="L400" s="177">
        <v>21</v>
      </c>
      <c r="M400" s="177">
        <f>G400*(1+L400/100)</f>
        <v>0</v>
      </c>
      <c r="N400" s="175">
        <v>6.9999999999999994E-5</v>
      </c>
      <c r="O400" s="175">
        <f>ROUND(E400*N400,2)</f>
        <v>0.01</v>
      </c>
      <c r="P400" s="175">
        <v>0</v>
      </c>
      <c r="Q400" s="175">
        <f>ROUND(E400*P400,2)</f>
        <v>0</v>
      </c>
      <c r="R400" s="177" t="s">
        <v>509</v>
      </c>
      <c r="S400" s="177" t="s">
        <v>154</v>
      </c>
      <c r="T400" s="178" t="s">
        <v>155</v>
      </c>
      <c r="U400" s="158">
        <v>0.26</v>
      </c>
      <c r="V400" s="158">
        <f>ROUND(E400*U400,2)</f>
        <v>50.1</v>
      </c>
      <c r="W400" s="158"/>
      <c r="X400" s="158" t="s">
        <v>156</v>
      </c>
      <c r="Y400" s="158" t="s">
        <v>157</v>
      </c>
      <c r="Z400" s="147"/>
      <c r="AA400" s="147"/>
      <c r="AB400" s="147"/>
      <c r="AC400" s="147"/>
      <c r="AD400" s="147"/>
      <c r="AE400" s="147"/>
      <c r="AF400" s="147"/>
      <c r="AG400" s="147" t="s">
        <v>158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2" x14ac:dyDescent="0.2">
      <c r="A401" s="154"/>
      <c r="B401" s="155"/>
      <c r="C401" s="258" t="s">
        <v>510</v>
      </c>
      <c r="D401" s="259"/>
      <c r="E401" s="259"/>
      <c r="F401" s="259"/>
      <c r="G401" s="259"/>
      <c r="H401" s="158"/>
      <c r="I401" s="158"/>
      <c r="J401" s="158"/>
      <c r="K401" s="158"/>
      <c r="L401" s="158"/>
      <c r="M401" s="158"/>
      <c r="N401" s="157"/>
      <c r="O401" s="157"/>
      <c r="P401" s="157"/>
      <c r="Q401" s="157"/>
      <c r="R401" s="158"/>
      <c r="S401" s="158"/>
      <c r="T401" s="158"/>
      <c r="U401" s="158"/>
      <c r="V401" s="158"/>
      <c r="W401" s="158"/>
      <c r="X401" s="158"/>
      <c r="Y401" s="158"/>
      <c r="Z401" s="147"/>
      <c r="AA401" s="147"/>
      <c r="AB401" s="147"/>
      <c r="AC401" s="147"/>
      <c r="AD401" s="147"/>
      <c r="AE401" s="147"/>
      <c r="AF401" s="147"/>
      <c r="AG401" s="147" t="s">
        <v>160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2" x14ac:dyDescent="0.2">
      <c r="A402" s="154"/>
      <c r="B402" s="155"/>
      <c r="C402" s="190" t="s">
        <v>511</v>
      </c>
      <c r="D402" s="160"/>
      <c r="E402" s="161"/>
      <c r="F402" s="158"/>
      <c r="G402" s="158"/>
      <c r="H402" s="158"/>
      <c r="I402" s="158"/>
      <c r="J402" s="158"/>
      <c r="K402" s="158"/>
      <c r="L402" s="158"/>
      <c r="M402" s="158"/>
      <c r="N402" s="157"/>
      <c r="O402" s="157"/>
      <c r="P402" s="157"/>
      <c r="Q402" s="157"/>
      <c r="R402" s="158"/>
      <c r="S402" s="158"/>
      <c r="T402" s="158"/>
      <c r="U402" s="158"/>
      <c r="V402" s="158"/>
      <c r="W402" s="158"/>
      <c r="X402" s="158"/>
      <c r="Y402" s="158"/>
      <c r="Z402" s="147"/>
      <c r="AA402" s="147"/>
      <c r="AB402" s="147"/>
      <c r="AC402" s="147"/>
      <c r="AD402" s="147"/>
      <c r="AE402" s="147"/>
      <c r="AF402" s="147"/>
      <c r="AG402" s="147" t="s">
        <v>162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3" x14ac:dyDescent="0.2">
      <c r="A403" s="154"/>
      <c r="B403" s="155"/>
      <c r="C403" s="190" t="s">
        <v>191</v>
      </c>
      <c r="D403" s="160"/>
      <c r="E403" s="161"/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7"/>
      <c r="AA403" s="147"/>
      <c r="AB403" s="147"/>
      <c r="AC403" s="147"/>
      <c r="AD403" s="147"/>
      <c r="AE403" s="147"/>
      <c r="AF403" s="147"/>
      <c r="AG403" s="147" t="s">
        <v>162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3" x14ac:dyDescent="0.2">
      <c r="A404" s="154"/>
      <c r="B404" s="155"/>
      <c r="C404" s="190" t="s">
        <v>512</v>
      </c>
      <c r="D404" s="160"/>
      <c r="E404" s="161">
        <v>42.7</v>
      </c>
      <c r="F404" s="158"/>
      <c r="G404" s="158"/>
      <c r="H404" s="158"/>
      <c r="I404" s="158"/>
      <c r="J404" s="158"/>
      <c r="K404" s="158"/>
      <c r="L404" s="158"/>
      <c r="M404" s="158"/>
      <c r="N404" s="157"/>
      <c r="O404" s="157"/>
      <c r="P404" s="157"/>
      <c r="Q404" s="157"/>
      <c r="R404" s="158"/>
      <c r="S404" s="158"/>
      <c r="T404" s="158"/>
      <c r="U404" s="158"/>
      <c r="V404" s="158"/>
      <c r="W404" s="158"/>
      <c r="X404" s="158"/>
      <c r="Y404" s="158"/>
      <c r="Z404" s="147"/>
      <c r="AA404" s="147"/>
      <c r="AB404" s="147"/>
      <c r="AC404" s="147"/>
      <c r="AD404" s="147"/>
      <c r="AE404" s="147"/>
      <c r="AF404" s="147"/>
      <c r="AG404" s="147" t="s">
        <v>162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3" x14ac:dyDescent="0.2">
      <c r="A405" s="154"/>
      <c r="B405" s="155"/>
      <c r="C405" s="190" t="s">
        <v>513</v>
      </c>
      <c r="D405" s="160"/>
      <c r="E405" s="161">
        <v>0.84</v>
      </c>
      <c r="F405" s="158"/>
      <c r="G405" s="158"/>
      <c r="H405" s="158"/>
      <c r="I405" s="158"/>
      <c r="J405" s="158"/>
      <c r="K405" s="158"/>
      <c r="L405" s="158"/>
      <c r="M405" s="158"/>
      <c r="N405" s="157"/>
      <c r="O405" s="157"/>
      <c r="P405" s="157"/>
      <c r="Q405" s="157"/>
      <c r="R405" s="158"/>
      <c r="S405" s="158"/>
      <c r="T405" s="158"/>
      <c r="U405" s="158"/>
      <c r="V405" s="158"/>
      <c r="W405" s="158"/>
      <c r="X405" s="158"/>
      <c r="Y405" s="158"/>
      <c r="Z405" s="147"/>
      <c r="AA405" s="147"/>
      <c r="AB405" s="147"/>
      <c r="AC405" s="147"/>
      <c r="AD405" s="147"/>
      <c r="AE405" s="147"/>
      <c r="AF405" s="147"/>
      <c r="AG405" s="147" t="s">
        <v>162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3" x14ac:dyDescent="0.2">
      <c r="A406" s="154"/>
      <c r="B406" s="155"/>
      <c r="C406" s="190" t="s">
        <v>318</v>
      </c>
      <c r="D406" s="160"/>
      <c r="E406" s="161">
        <v>33.340000000000003</v>
      </c>
      <c r="F406" s="158"/>
      <c r="G406" s="158"/>
      <c r="H406" s="158"/>
      <c r="I406" s="158"/>
      <c r="J406" s="158"/>
      <c r="K406" s="158"/>
      <c r="L406" s="158"/>
      <c r="M406" s="158"/>
      <c r="N406" s="157"/>
      <c r="O406" s="157"/>
      <c r="P406" s="157"/>
      <c r="Q406" s="157"/>
      <c r="R406" s="158"/>
      <c r="S406" s="158"/>
      <c r="T406" s="158"/>
      <c r="U406" s="158"/>
      <c r="V406" s="158"/>
      <c r="W406" s="158"/>
      <c r="X406" s="158"/>
      <c r="Y406" s="158"/>
      <c r="Z406" s="147"/>
      <c r="AA406" s="147"/>
      <c r="AB406" s="147"/>
      <c r="AC406" s="147"/>
      <c r="AD406" s="147"/>
      <c r="AE406" s="147"/>
      <c r="AF406" s="147"/>
      <c r="AG406" s="147" t="s">
        <v>162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3" x14ac:dyDescent="0.2">
      <c r="A407" s="154"/>
      <c r="B407" s="155"/>
      <c r="C407" s="190" t="s">
        <v>513</v>
      </c>
      <c r="D407" s="160"/>
      <c r="E407" s="161">
        <v>0.84</v>
      </c>
      <c r="F407" s="158"/>
      <c r="G407" s="158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58"/>
      <c r="Z407" s="147"/>
      <c r="AA407" s="147"/>
      <c r="AB407" s="147"/>
      <c r="AC407" s="147"/>
      <c r="AD407" s="147"/>
      <c r="AE407" s="147"/>
      <c r="AF407" s="147"/>
      <c r="AG407" s="147" t="s">
        <v>162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3" x14ac:dyDescent="0.2">
      <c r="A408" s="154"/>
      <c r="B408" s="155"/>
      <c r="C408" s="190" t="s">
        <v>514</v>
      </c>
      <c r="D408" s="160"/>
      <c r="E408" s="161">
        <v>33.340000000000003</v>
      </c>
      <c r="F408" s="158"/>
      <c r="G408" s="158"/>
      <c r="H408" s="158"/>
      <c r="I408" s="158"/>
      <c r="J408" s="158"/>
      <c r="K408" s="158"/>
      <c r="L408" s="158"/>
      <c r="M408" s="158"/>
      <c r="N408" s="157"/>
      <c r="O408" s="157"/>
      <c r="P408" s="157"/>
      <c r="Q408" s="157"/>
      <c r="R408" s="158"/>
      <c r="S408" s="158"/>
      <c r="T408" s="158"/>
      <c r="U408" s="158"/>
      <c r="V408" s="158"/>
      <c r="W408" s="158"/>
      <c r="X408" s="158"/>
      <c r="Y408" s="158"/>
      <c r="Z408" s="147"/>
      <c r="AA408" s="147"/>
      <c r="AB408" s="147"/>
      <c r="AC408" s="147"/>
      <c r="AD408" s="147"/>
      <c r="AE408" s="147"/>
      <c r="AF408" s="147"/>
      <c r="AG408" s="147" t="s">
        <v>162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3" x14ac:dyDescent="0.2">
      <c r="A409" s="154"/>
      <c r="B409" s="155"/>
      <c r="C409" s="190" t="s">
        <v>513</v>
      </c>
      <c r="D409" s="160"/>
      <c r="E409" s="161">
        <v>0.84</v>
      </c>
      <c r="F409" s="158"/>
      <c r="G409" s="158"/>
      <c r="H409" s="158"/>
      <c r="I409" s="158"/>
      <c r="J409" s="158"/>
      <c r="K409" s="158"/>
      <c r="L409" s="158"/>
      <c r="M409" s="158"/>
      <c r="N409" s="157"/>
      <c r="O409" s="157"/>
      <c r="P409" s="157"/>
      <c r="Q409" s="157"/>
      <c r="R409" s="158"/>
      <c r="S409" s="158"/>
      <c r="T409" s="158"/>
      <c r="U409" s="158"/>
      <c r="V409" s="158"/>
      <c r="W409" s="158"/>
      <c r="X409" s="158"/>
      <c r="Y409" s="158"/>
      <c r="Z409" s="147"/>
      <c r="AA409" s="147"/>
      <c r="AB409" s="147"/>
      <c r="AC409" s="147"/>
      <c r="AD409" s="147"/>
      <c r="AE409" s="147"/>
      <c r="AF409" s="147"/>
      <c r="AG409" s="147" t="s">
        <v>162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3" x14ac:dyDescent="0.2">
      <c r="A410" s="154"/>
      <c r="B410" s="155"/>
      <c r="C410" s="190" t="s">
        <v>515</v>
      </c>
      <c r="D410" s="160"/>
      <c r="E410" s="161">
        <v>33.340000000000003</v>
      </c>
      <c r="F410" s="158"/>
      <c r="G410" s="158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58"/>
      <c r="Z410" s="147"/>
      <c r="AA410" s="147"/>
      <c r="AB410" s="147"/>
      <c r="AC410" s="147"/>
      <c r="AD410" s="147"/>
      <c r="AE410" s="147"/>
      <c r="AF410" s="147"/>
      <c r="AG410" s="147" t="s">
        <v>162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3" x14ac:dyDescent="0.2">
      <c r="A411" s="154"/>
      <c r="B411" s="155"/>
      <c r="C411" s="190" t="s">
        <v>513</v>
      </c>
      <c r="D411" s="160"/>
      <c r="E411" s="161">
        <v>0.84</v>
      </c>
      <c r="F411" s="158"/>
      <c r="G411" s="158"/>
      <c r="H411" s="158"/>
      <c r="I411" s="158"/>
      <c r="J411" s="158"/>
      <c r="K411" s="158"/>
      <c r="L411" s="158"/>
      <c r="M411" s="158"/>
      <c r="N411" s="157"/>
      <c r="O411" s="157"/>
      <c r="P411" s="157"/>
      <c r="Q411" s="157"/>
      <c r="R411" s="158"/>
      <c r="S411" s="158"/>
      <c r="T411" s="158"/>
      <c r="U411" s="158"/>
      <c r="V411" s="158"/>
      <c r="W411" s="158"/>
      <c r="X411" s="158"/>
      <c r="Y411" s="158"/>
      <c r="Z411" s="147"/>
      <c r="AA411" s="147"/>
      <c r="AB411" s="147"/>
      <c r="AC411" s="147"/>
      <c r="AD411" s="147"/>
      <c r="AE411" s="147"/>
      <c r="AF411" s="147"/>
      <c r="AG411" s="147" t="s">
        <v>162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3" x14ac:dyDescent="0.2">
      <c r="A412" s="154"/>
      <c r="B412" s="155"/>
      <c r="C412" s="190" t="s">
        <v>516</v>
      </c>
      <c r="D412" s="160"/>
      <c r="E412" s="161">
        <v>45.78</v>
      </c>
      <c r="F412" s="158"/>
      <c r="G412" s="158"/>
      <c r="H412" s="158"/>
      <c r="I412" s="158"/>
      <c r="J412" s="158"/>
      <c r="K412" s="158"/>
      <c r="L412" s="158"/>
      <c r="M412" s="158"/>
      <c r="N412" s="157"/>
      <c r="O412" s="157"/>
      <c r="P412" s="157"/>
      <c r="Q412" s="157"/>
      <c r="R412" s="158"/>
      <c r="S412" s="158"/>
      <c r="T412" s="158"/>
      <c r="U412" s="158"/>
      <c r="V412" s="158"/>
      <c r="W412" s="158"/>
      <c r="X412" s="158"/>
      <c r="Y412" s="158"/>
      <c r="Z412" s="147"/>
      <c r="AA412" s="147"/>
      <c r="AB412" s="147"/>
      <c r="AC412" s="147"/>
      <c r="AD412" s="147"/>
      <c r="AE412" s="147"/>
      <c r="AF412" s="147"/>
      <c r="AG412" s="147" t="s">
        <v>162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3" x14ac:dyDescent="0.2">
      <c r="A413" s="154"/>
      <c r="B413" s="155"/>
      <c r="C413" s="190" t="s">
        <v>513</v>
      </c>
      <c r="D413" s="160"/>
      <c r="E413" s="161">
        <v>0.84</v>
      </c>
      <c r="F413" s="158"/>
      <c r="G413" s="158"/>
      <c r="H413" s="158"/>
      <c r="I413" s="158"/>
      <c r="J413" s="158"/>
      <c r="K413" s="158"/>
      <c r="L413" s="158"/>
      <c r="M413" s="158"/>
      <c r="N413" s="157"/>
      <c r="O413" s="157"/>
      <c r="P413" s="157"/>
      <c r="Q413" s="157"/>
      <c r="R413" s="158"/>
      <c r="S413" s="158"/>
      <c r="T413" s="158"/>
      <c r="U413" s="158"/>
      <c r="V413" s="158"/>
      <c r="W413" s="158"/>
      <c r="X413" s="158"/>
      <c r="Y413" s="158"/>
      <c r="Z413" s="147"/>
      <c r="AA413" s="147"/>
      <c r="AB413" s="147"/>
      <c r="AC413" s="147"/>
      <c r="AD413" s="147"/>
      <c r="AE413" s="147"/>
      <c r="AF413" s="147"/>
      <c r="AG413" s="147" t="s">
        <v>162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ht="22.5" outlineLevel="1" x14ac:dyDescent="0.2">
      <c r="A414" s="172">
        <v>86</v>
      </c>
      <c r="B414" s="173" t="s">
        <v>517</v>
      </c>
      <c r="C414" s="189" t="s">
        <v>518</v>
      </c>
      <c r="D414" s="174" t="s">
        <v>166</v>
      </c>
      <c r="E414" s="175">
        <v>211.97</v>
      </c>
      <c r="F414" s="176"/>
      <c r="G414" s="177">
        <f>ROUND(E414*F414,2)</f>
        <v>0</v>
      </c>
      <c r="H414" s="176"/>
      <c r="I414" s="177">
        <f>ROUND(E414*H414,2)</f>
        <v>0</v>
      </c>
      <c r="J414" s="176"/>
      <c r="K414" s="177">
        <f>ROUND(E414*J414,2)</f>
        <v>0</v>
      </c>
      <c r="L414" s="177">
        <v>21</v>
      </c>
      <c r="M414" s="177">
        <f>G414*(1+L414/100)</f>
        <v>0</v>
      </c>
      <c r="N414" s="175">
        <v>7.9000000000000008E-3</v>
      </c>
      <c r="O414" s="175">
        <f>ROUND(E414*N414,2)</f>
        <v>1.67</v>
      </c>
      <c r="P414" s="175">
        <v>0</v>
      </c>
      <c r="Q414" s="175">
        <f>ROUND(E414*P414,2)</f>
        <v>0</v>
      </c>
      <c r="R414" s="177" t="s">
        <v>484</v>
      </c>
      <c r="S414" s="177" t="s">
        <v>154</v>
      </c>
      <c r="T414" s="178" t="s">
        <v>155</v>
      </c>
      <c r="U414" s="158">
        <v>0</v>
      </c>
      <c r="V414" s="158">
        <f>ROUND(E414*U414,2)</f>
        <v>0</v>
      </c>
      <c r="W414" s="158"/>
      <c r="X414" s="158" t="s">
        <v>485</v>
      </c>
      <c r="Y414" s="158" t="s">
        <v>157</v>
      </c>
      <c r="Z414" s="147"/>
      <c r="AA414" s="147"/>
      <c r="AB414" s="147"/>
      <c r="AC414" s="147"/>
      <c r="AD414" s="147"/>
      <c r="AE414" s="147"/>
      <c r="AF414" s="147"/>
      <c r="AG414" s="147" t="s">
        <v>486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2" x14ac:dyDescent="0.2">
      <c r="A415" s="154"/>
      <c r="B415" s="155"/>
      <c r="C415" s="190" t="s">
        <v>511</v>
      </c>
      <c r="D415" s="160"/>
      <c r="E415" s="161"/>
      <c r="F415" s="158"/>
      <c r="G415" s="158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58"/>
      <c r="Z415" s="147"/>
      <c r="AA415" s="147"/>
      <c r="AB415" s="147"/>
      <c r="AC415" s="147"/>
      <c r="AD415" s="147"/>
      <c r="AE415" s="147"/>
      <c r="AF415" s="147"/>
      <c r="AG415" s="147" t="s">
        <v>162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3" x14ac:dyDescent="0.2">
      <c r="A416" s="154"/>
      <c r="B416" s="155"/>
      <c r="C416" s="190" t="s">
        <v>191</v>
      </c>
      <c r="D416" s="160"/>
      <c r="E416" s="161"/>
      <c r="F416" s="158"/>
      <c r="G416" s="158"/>
      <c r="H416" s="158"/>
      <c r="I416" s="158"/>
      <c r="J416" s="158"/>
      <c r="K416" s="158"/>
      <c r="L416" s="158"/>
      <c r="M416" s="158"/>
      <c r="N416" s="157"/>
      <c r="O416" s="157"/>
      <c r="P416" s="157"/>
      <c r="Q416" s="157"/>
      <c r="R416" s="158"/>
      <c r="S416" s="158"/>
      <c r="T416" s="158"/>
      <c r="U416" s="158"/>
      <c r="V416" s="158"/>
      <c r="W416" s="158"/>
      <c r="X416" s="158"/>
      <c r="Y416" s="158"/>
      <c r="Z416" s="147"/>
      <c r="AA416" s="147"/>
      <c r="AB416" s="147"/>
      <c r="AC416" s="147"/>
      <c r="AD416" s="147"/>
      <c r="AE416" s="147"/>
      <c r="AF416" s="147"/>
      <c r="AG416" s="147" t="s">
        <v>162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3" x14ac:dyDescent="0.2">
      <c r="A417" s="154"/>
      <c r="B417" s="155"/>
      <c r="C417" s="190" t="s">
        <v>512</v>
      </c>
      <c r="D417" s="160"/>
      <c r="E417" s="161">
        <v>42.7</v>
      </c>
      <c r="F417" s="158"/>
      <c r="G417" s="158"/>
      <c r="H417" s="158"/>
      <c r="I417" s="158"/>
      <c r="J417" s="158"/>
      <c r="K417" s="158"/>
      <c r="L417" s="158"/>
      <c r="M417" s="158"/>
      <c r="N417" s="157"/>
      <c r="O417" s="157"/>
      <c r="P417" s="157"/>
      <c r="Q417" s="157"/>
      <c r="R417" s="158"/>
      <c r="S417" s="158"/>
      <c r="T417" s="158"/>
      <c r="U417" s="158"/>
      <c r="V417" s="158"/>
      <c r="W417" s="158"/>
      <c r="X417" s="158"/>
      <c r="Y417" s="158"/>
      <c r="Z417" s="147"/>
      <c r="AA417" s="147"/>
      <c r="AB417" s="147"/>
      <c r="AC417" s="147"/>
      <c r="AD417" s="147"/>
      <c r="AE417" s="147"/>
      <c r="AF417" s="147"/>
      <c r="AG417" s="147" t="s">
        <v>162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3" x14ac:dyDescent="0.2">
      <c r="A418" s="154"/>
      <c r="B418" s="155"/>
      <c r="C418" s="190" t="s">
        <v>513</v>
      </c>
      <c r="D418" s="160"/>
      <c r="E418" s="161">
        <v>0.84</v>
      </c>
      <c r="F418" s="158"/>
      <c r="G418" s="158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58"/>
      <c r="Z418" s="147"/>
      <c r="AA418" s="147"/>
      <c r="AB418" s="147"/>
      <c r="AC418" s="147"/>
      <c r="AD418" s="147"/>
      <c r="AE418" s="147"/>
      <c r="AF418" s="147"/>
      <c r="AG418" s="147" t="s">
        <v>162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3" x14ac:dyDescent="0.2">
      <c r="A419" s="154"/>
      <c r="B419" s="155"/>
      <c r="C419" s="190" t="s">
        <v>318</v>
      </c>
      <c r="D419" s="160"/>
      <c r="E419" s="161">
        <v>33.340000000000003</v>
      </c>
      <c r="F419" s="158"/>
      <c r="G419" s="158"/>
      <c r="H419" s="158"/>
      <c r="I419" s="158"/>
      <c r="J419" s="158"/>
      <c r="K419" s="158"/>
      <c r="L419" s="158"/>
      <c r="M419" s="158"/>
      <c r="N419" s="157"/>
      <c r="O419" s="157"/>
      <c r="P419" s="157"/>
      <c r="Q419" s="157"/>
      <c r="R419" s="158"/>
      <c r="S419" s="158"/>
      <c r="T419" s="158"/>
      <c r="U419" s="158"/>
      <c r="V419" s="158"/>
      <c r="W419" s="158"/>
      <c r="X419" s="158"/>
      <c r="Y419" s="158"/>
      <c r="Z419" s="147"/>
      <c r="AA419" s="147"/>
      <c r="AB419" s="147"/>
      <c r="AC419" s="147"/>
      <c r="AD419" s="147"/>
      <c r="AE419" s="147"/>
      <c r="AF419" s="147"/>
      <c r="AG419" s="147" t="s">
        <v>162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3" x14ac:dyDescent="0.2">
      <c r="A420" s="154"/>
      <c r="B420" s="155"/>
      <c r="C420" s="190" t="s">
        <v>513</v>
      </c>
      <c r="D420" s="160"/>
      <c r="E420" s="161">
        <v>0.84</v>
      </c>
      <c r="F420" s="158"/>
      <c r="G420" s="158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58"/>
      <c r="Z420" s="147"/>
      <c r="AA420" s="147"/>
      <c r="AB420" s="147"/>
      <c r="AC420" s="147"/>
      <c r="AD420" s="147"/>
      <c r="AE420" s="147"/>
      <c r="AF420" s="147"/>
      <c r="AG420" s="147" t="s">
        <v>162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3" x14ac:dyDescent="0.2">
      <c r="A421" s="154"/>
      <c r="B421" s="155"/>
      <c r="C421" s="190" t="s">
        <v>514</v>
      </c>
      <c r="D421" s="160"/>
      <c r="E421" s="161">
        <v>33.340000000000003</v>
      </c>
      <c r="F421" s="158"/>
      <c r="G421" s="158"/>
      <c r="H421" s="158"/>
      <c r="I421" s="158"/>
      <c r="J421" s="158"/>
      <c r="K421" s="158"/>
      <c r="L421" s="158"/>
      <c r="M421" s="158"/>
      <c r="N421" s="157"/>
      <c r="O421" s="157"/>
      <c r="P421" s="157"/>
      <c r="Q421" s="157"/>
      <c r="R421" s="158"/>
      <c r="S421" s="158"/>
      <c r="T421" s="158"/>
      <c r="U421" s="158"/>
      <c r="V421" s="158"/>
      <c r="W421" s="158"/>
      <c r="X421" s="158"/>
      <c r="Y421" s="158"/>
      <c r="Z421" s="147"/>
      <c r="AA421" s="147"/>
      <c r="AB421" s="147"/>
      <c r="AC421" s="147"/>
      <c r="AD421" s="147"/>
      <c r="AE421" s="147"/>
      <c r="AF421" s="147"/>
      <c r="AG421" s="147" t="s">
        <v>162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3" x14ac:dyDescent="0.2">
      <c r="A422" s="154"/>
      <c r="B422" s="155"/>
      <c r="C422" s="190" t="s">
        <v>513</v>
      </c>
      <c r="D422" s="160"/>
      <c r="E422" s="161">
        <v>0.84</v>
      </c>
      <c r="F422" s="158"/>
      <c r="G422" s="158"/>
      <c r="H422" s="158"/>
      <c r="I422" s="158"/>
      <c r="J422" s="158"/>
      <c r="K422" s="158"/>
      <c r="L422" s="158"/>
      <c r="M422" s="158"/>
      <c r="N422" s="157"/>
      <c r="O422" s="157"/>
      <c r="P422" s="157"/>
      <c r="Q422" s="157"/>
      <c r="R422" s="158"/>
      <c r="S422" s="158"/>
      <c r="T422" s="158"/>
      <c r="U422" s="158"/>
      <c r="V422" s="158"/>
      <c r="W422" s="158"/>
      <c r="X422" s="158"/>
      <c r="Y422" s="158"/>
      <c r="Z422" s="147"/>
      <c r="AA422" s="147"/>
      <c r="AB422" s="147"/>
      <c r="AC422" s="147"/>
      <c r="AD422" s="147"/>
      <c r="AE422" s="147"/>
      <c r="AF422" s="147"/>
      <c r="AG422" s="147" t="s">
        <v>162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3" x14ac:dyDescent="0.2">
      <c r="A423" s="154"/>
      <c r="B423" s="155"/>
      <c r="C423" s="190" t="s">
        <v>515</v>
      </c>
      <c r="D423" s="160"/>
      <c r="E423" s="161">
        <v>33.340000000000003</v>
      </c>
      <c r="F423" s="158"/>
      <c r="G423" s="158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7"/>
      <c r="AA423" s="147"/>
      <c r="AB423" s="147"/>
      <c r="AC423" s="147"/>
      <c r="AD423" s="147"/>
      <c r="AE423" s="147"/>
      <c r="AF423" s="147"/>
      <c r="AG423" s="147" t="s">
        <v>162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3" x14ac:dyDescent="0.2">
      <c r="A424" s="154"/>
      <c r="B424" s="155"/>
      <c r="C424" s="190" t="s">
        <v>513</v>
      </c>
      <c r="D424" s="160"/>
      <c r="E424" s="161">
        <v>0.84</v>
      </c>
      <c r="F424" s="158"/>
      <c r="G424" s="158"/>
      <c r="H424" s="158"/>
      <c r="I424" s="158"/>
      <c r="J424" s="158"/>
      <c r="K424" s="158"/>
      <c r="L424" s="158"/>
      <c r="M424" s="158"/>
      <c r="N424" s="157"/>
      <c r="O424" s="157"/>
      <c r="P424" s="157"/>
      <c r="Q424" s="157"/>
      <c r="R424" s="158"/>
      <c r="S424" s="158"/>
      <c r="T424" s="158"/>
      <c r="U424" s="158"/>
      <c r="V424" s="158"/>
      <c r="W424" s="158"/>
      <c r="X424" s="158"/>
      <c r="Y424" s="158"/>
      <c r="Z424" s="147"/>
      <c r="AA424" s="147"/>
      <c r="AB424" s="147"/>
      <c r="AC424" s="147"/>
      <c r="AD424" s="147"/>
      <c r="AE424" s="147"/>
      <c r="AF424" s="147"/>
      <c r="AG424" s="147" t="s">
        <v>162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3" x14ac:dyDescent="0.2">
      <c r="A425" s="154"/>
      <c r="B425" s="155"/>
      <c r="C425" s="190" t="s">
        <v>516</v>
      </c>
      <c r="D425" s="160"/>
      <c r="E425" s="161">
        <v>45.78</v>
      </c>
      <c r="F425" s="158"/>
      <c r="G425" s="158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58"/>
      <c r="Z425" s="147"/>
      <c r="AA425" s="147"/>
      <c r="AB425" s="147"/>
      <c r="AC425" s="147"/>
      <c r="AD425" s="147"/>
      <c r="AE425" s="147"/>
      <c r="AF425" s="147"/>
      <c r="AG425" s="147" t="s">
        <v>162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3" x14ac:dyDescent="0.2">
      <c r="A426" s="154"/>
      <c r="B426" s="155"/>
      <c r="C426" s="190" t="s">
        <v>513</v>
      </c>
      <c r="D426" s="160"/>
      <c r="E426" s="161">
        <v>0.84</v>
      </c>
      <c r="F426" s="158"/>
      <c r="G426" s="158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7"/>
      <c r="AA426" s="147"/>
      <c r="AB426" s="147"/>
      <c r="AC426" s="147"/>
      <c r="AD426" s="147"/>
      <c r="AE426" s="147"/>
      <c r="AF426" s="147"/>
      <c r="AG426" s="147" t="s">
        <v>162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 x14ac:dyDescent="0.2">
      <c r="A427" s="154"/>
      <c r="B427" s="155"/>
      <c r="C427" s="193" t="s">
        <v>519</v>
      </c>
      <c r="D427" s="162"/>
      <c r="E427" s="163">
        <v>19.27</v>
      </c>
      <c r="F427" s="158"/>
      <c r="G427" s="158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7"/>
      <c r="AA427" s="147"/>
      <c r="AB427" s="147"/>
      <c r="AC427" s="147"/>
      <c r="AD427" s="147"/>
      <c r="AE427" s="147"/>
      <c r="AF427" s="147"/>
      <c r="AG427" s="147" t="s">
        <v>162</v>
      </c>
      <c r="AH427" s="147">
        <v>4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>
        <v>87</v>
      </c>
      <c r="B428" s="155" t="s">
        <v>520</v>
      </c>
      <c r="C428" s="192" t="s">
        <v>521</v>
      </c>
      <c r="D428" s="156" t="s">
        <v>0</v>
      </c>
      <c r="E428" s="187"/>
      <c r="F428" s="159"/>
      <c r="G428" s="158">
        <f>ROUND(E428*F428,2)</f>
        <v>0</v>
      </c>
      <c r="H428" s="159"/>
      <c r="I428" s="158">
        <f>ROUND(E428*H428,2)</f>
        <v>0</v>
      </c>
      <c r="J428" s="159"/>
      <c r="K428" s="158">
        <f>ROUND(E428*J428,2)</f>
        <v>0</v>
      </c>
      <c r="L428" s="158">
        <v>21</v>
      </c>
      <c r="M428" s="158">
        <f>G428*(1+L428/100)</f>
        <v>0</v>
      </c>
      <c r="N428" s="157">
        <v>0</v>
      </c>
      <c r="O428" s="157">
        <f>ROUND(E428*N428,2)</f>
        <v>0</v>
      </c>
      <c r="P428" s="157">
        <v>0</v>
      </c>
      <c r="Q428" s="157">
        <f>ROUND(E428*P428,2)</f>
        <v>0</v>
      </c>
      <c r="R428" s="158" t="s">
        <v>509</v>
      </c>
      <c r="S428" s="158" t="s">
        <v>154</v>
      </c>
      <c r="T428" s="158" t="s">
        <v>155</v>
      </c>
      <c r="U428" s="158">
        <v>0</v>
      </c>
      <c r="V428" s="158">
        <f>ROUND(E428*U428,2)</f>
        <v>0</v>
      </c>
      <c r="W428" s="158"/>
      <c r="X428" s="158" t="s">
        <v>447</v>
      </c>
      <c r="Y428" s="158" t="s">
        <v>157</v>
      </c>
      <c r="Z428" s="147"/>
      <c r="AA428" s="147"/>
      <c r="AB428" s="147"/>
      <c r="AC428" s="147"/>
      <c r="AD428" s="147"/>
      <c r="AE428" s="147"/>
      <c r="AF428" s="147"/>
      <c r="AG428" s="147" t="s">
        <v>448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2" x14ac:dyDescent="0.2">
      <c r="A429" s="154"/>
      <c r="B429" s="155"/>
      <c r="C429" s="256" t="s">
        <v>492</v>
      </c>
      <c r="D429" s="257"/>
      <c r="E429" s="257"/>
      <c r="F429" s="257"/>
      <c r="G429" s="257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58"/>
      <c r="Z429" s="147"/>
      <c r="AA429" s="147"/>
      <c r="AB429" s="147"/>
      <c r="AC429" s="147"/>
      <c r="AD429" s="147"/>
      <c r="AE429" s="147"/>
      <c r="AF429" s="147"/>
      <c r="AG429" s="147" t="s">
        <v>160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x14ac:dyDescent="0.2">
      <c r="A430" s="165" t="s">
        <v>148</v>
      </c>
      <c r="B430" s="166" t="s">
        <v>101</v>
      </c>
      <c r="C430" s="188" t="s">
        <v>102</v>
      </c>
      <c r="D430" s="167"/>
      <c r="E430" s="168"/>
      <c r="F430" s="169"/>
      <c r="G430" s="169">
        <f>SUMIF(AG431:AG442,"&lt;&gt;NOR",G431:G442)</f>
        <v>0</v>
      </c>
      <c r="H430" s="169"/>
      <c r="I430" s="169">
        <f>SUM(I431:I442)</f>
        <v>0</v>
      </c>
      <c r="J430" s="169"/>
      <c r="K430" s="169">
        <f>SUM(K431:K442)</f>
        <v>0</v>
      </c>
      <c r="L430" s="169"/>
      <c r="M430" s="169">
        <f>SUM(M431:M442)</f>
        <v>0</v>
      </c>
      <c r="N430" s="168"/>
      <c r="O430" s="168">
        <f>SUM(O431:O442)</f>
        <v>0</v>
      </c>
      <c r="P430" s="168"/>
      <c r="Q430" s="168">
        <f>SUM(Q431:Q442)</f>
        <v>0</v>
      </c>
      <c r="R430" s="169"/>
      <c r="S430" s="169"/>
      <c r="T430" s="170"/>
      <c r="U430" s="164"/>
      <c r="V430" s="164">
        <f>SUM(V431:V442)</f>
        <v>0</v>
      </c>
      <c r="W430" s="164"/>
      <c r="X430" s="164"/>
      <c r="Y430" s="164"/>
      <c r="AG430" t="s">
        <v>149</v>
      </c>
    </row>
    <row r="431" spans="1:60" outlineLevel="1" x14ac:dyDescent="0.2">
      <c r="A431" s="180">
        <v>88</v>
      </c>
      <c r="B431" s="181" t="s">
        <v>522</v>
      </c>
      <c r="C431" s="191" t="s">
        <v>523</v>
      </c>
      <c r="D431" s="182" t="s">
        <v>495</v>
      </c>
      <c r="E431" s="183">
        <v>1</v>
      </c>
      <c r="F431" s="184"/>
      <c r="G431" s="185">
        <f t="shared" ref="G431:G441" si="0">ROUND(E431*F431,2)</f>
        <v>0</v>
      </c>
      <c r="H431" s="184"/>
      <c r="I431" s="185">
        <f t="shared" ref="I431:I441" si="1">ROUND(E431*H431,2)</f>
        <v>0</v>
      </c>
      <c r="J431" s="184"/>
      <c r="K431" s="185">
        <f t="shared" ref="K431:K441" si="2">ROUND(E431*J431,2)</f>
        <v>0</v>
      </c>
      <c r="L431" s="185">
        <v>21</v>
      </c>
      <c r="M431" s="185">
        <f t="shared" ref="M431:M441" si="3">G431*(1+L431/100)</f>
        <v>0</v>
      </c>
      <c r="N431" s="183">
        <v>0</v>
      </c>
      <c r="O431" s="183">
        <f t="shared" ref="O431:O441" si="4">ROUND(E431*N431,2)</f>
        <v>0</v>
      </c>
      <c r="P431" s="183">
        <v>0</v>
      </c>
      <c r="Q431" s="183">
        <f t="shared" ref="Q431:Q441" si="5">ROUND(E431*P431,2)</f>
        <v>0</v>
      </c>
      <c r="R431" s="185"/>
      <c r="S431" s="185" t="s">
        <v>204</v>
      </c>
      <c r="T431" s="186" t="s">
        <v>205</v>
      </c>
      <c r="U431" s="158">
        <v>0</v>
      </c>
      <c r="V431" s="158">
        <f t="shared" ref="V431:V441" si="6">ROUND(E431*U431,2)</f>
        <v>0</v>
      </c>
      <c r="W431" s="158"/>
      <c r="X431" s="158" t="s">
        <v>156</v>
      </c>
      <c r="Y431" s="158" t="s">
        <v>157</v>
      </c>
      <c r="Z431" s="147"/>
      <c r="AA431" s="147"/>
      <c r="AB431" s="147"/>
      <c r="AC431" s="147"/>
      <c r="AD431" s="147"/>
      <c r="AE431" s="147"/>
      <c r="AF431" s="147"/>
      <c r="AG431" s="147" t="s">
        <v>158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ht="22.5" outlineLevel="1" x14ac:dyDescent="0.2">
      <c r="A432" s="180">
        <v>89</v>
      </c>
      <c r="B432" s="181" t="s">
        <v>524</v>
      </c>
      <c r="C432" s="191" t="s">
        <v>525</v>
      </c>
      <c r="D432" s="182" t="s">
        <v>171</v>
      </c>
      <c r="E432" s="183">
        <v>1</v>
      </c>
      <c r="F432" s="184"/>
      <c r="G432" s="185">
        <f t="shared" si="0"/>
        <v>0</v>
      </c>
      <c r="H432" s="184"/>
      <c r="I432" s="185">
        <f t="shared" si="1"/>
        <v>0</v>
      </c>
      <c r="J432" s="184"/>
      <c r="K432" s="185">
        <f t="shared" si="2"/>
        <v>0</v>
      </c>
      <c r="L432" s="185">
        <v>21</v>
      </c>
      <c r="M432" s="185">
        <f t="shared" si="3"/>
        <v>0</v>
      </c>
      <c r="N432" s="183">
        <v>0</v>
      </c>
      <c r="O432" s="183">
        <f t="shared" si="4"/>
        <v>0</v>
      </c>
      <c r="P432" s="183">
        <v>0</v>
      </c>
      <c r="Q432" s="183">
        <f t="shared" si="5"/>
        <v>0</v>
      </c>
      <c r="R432" s="185"/>
      <c r="S432" s="185" t="s">
        <v>204</v>
      </c>
      <c r="T432" s="186" t="s">
        <v>205</v>
      </c>
      <c r="U432" s="158">
        <v>0</v>
      </c>
      <c r="V432" s="158">
        <f t="shared" si="6"/>
        <v>0</v>
      </c>
      <c r="W432" s="158"/>
      <c r="X432" s="158" t="s">
        <v>156</v>
      </c>
      <c r="Y432" s="158" t="s">
        <v>157</v>
      </c>
      <c r="Z432" s="147"/>
      <c r="AA432" s="147"/>
      <c r="AB432" s="147"/>
      <c r="AC432" s="147"/>
      <c r="AD432" s="147"/>
      <c r="AE432" s="147"/>
      <c r="AF432" s="147"/>
      <c r="AG432" s="147" t="s">
        <v>158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ht="22.5" outlineLevel="1" x14ac:dyDescent="0.2">
      <c r="A433" s="180">
        <v>90</v>
      </c>
      <c r="B433" s="181" t="s">
        <v>526</v>
      </c>
      <c r="C433" s="191" t="s">
        <v>527</v>
      </c>
      <c r="D433" s="182" t="s">
        <v>171</v>
      </c>
      <c r="E433" s="183">
        <v>1</v>
      </c>
      <c r="F433" s="184"/>
      <c r="G433" s="185">
        <f t="shared" si="0"/>
        <v>0</v>
      </c>
      <c r="H433" s="184"/>
      <c r="I433" s="185">
        <f t="shared" si="1"/>
        <v>0</v>
      </c>
      <c r="J433" s="184"/>
      <c r="K433" s="185">
        <f t="shared" si="2"/>
        <v>0</v>
      </c>
      <c r="L433" s="185">
        <v>21</v>
      </c>
      <c r="M433" s="185">
        <f t="shared" si="3"/>
        <v>0</v>
      </c>
      <c r="N433" s="183">
        <v>0</v>
      </c>
      <c r="O433" s="183">
        <f t="shared" si="4"/>
        <v>0</v>
      </c>
      <c r="P433" s="183">
        <v>0</v>
      </c>
      <c r="Q433" s="183">
        <f t="shared" si="5"/>
        <v>0</v>
      </c>
      <c r="R433" s="185"/>
      <c r="S433" s="185" t="s">
        <v>204</v>
      </c>
      <c r="T433" s="186" t="s">
        <v>205</v>
      </c>
      <c r="U433" s="158">
        <v>0</v>
      </c>
      <c r="V433" s="158">
        <f t="shared" si="6"/>
        <v>0</v>
      </c>
      <c r="W433" s="158"/>
      <c r="X433" s="158" t="s">
        <v>156</v>
      </c>
      <c r="Y433" s="158" t="s">
        <v>157</v>
      </c>
      <c r="Z433" s="147"/>
      <c r="AA433" s="147"/>
      <c r="AB433" s="147"/>
      <c r="AC433" s="147"/>
      <c r="AD433" s="147"/>
      <c r="AE433" s="147"/>
      <c r="AF433" s="147"/>
      <c r="AG433" s="147" t="s">
        <v>158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ht="33.75" outlineLevel="1" x14ac:dyDescent="0.2">
      <c r="A434" s="180">
        <v>91</v>
      </c>
      <c r="B434" s="181" t="s">
        <v>528</v>
      </c>
      <c r="C434" s="191" t="s">
        <v>529</v>
      </c>
      <c r="D434" s="182" t="s">
        <v>171</v>
      </c>
      <c r="E434" s="183">
        <v>4</v>
      </c>
      <c r="F434" s="184"/>
      <c r="G434" s="185">
        <f t="shared" si="0"/>
        <v>0</v>
      </c>
      <c r="H434" s="184"/>
      <c r="I434" s="185">
        <f t="shared" si="1"/>
        <v>0</v>
      </c>
      <c r="J434" s="184"/>
      <c r="K434" s="185">
        <f t="shared" si="2"/>
        <v>0</v>
      </c>
      <c r="L434" s="185">
        <v>21</v>
      </c>
      <c r="M434" s="185">
        <f t="shared" si="3"/>
        <v>0</v>
      </c>
      <c r="N434" s="183">
        <v>0</v>
      </c>
      <c r="O434" s="183">
        <f t="shared" si="4"/>
        <v>0</v>
      </c>
      <c r="P434" s="183">
        <v>0</v>
      </c>
      <c r="Q434" s="183">
        <f t="shared" si="5"/>
        <v>0</v>
      </c>
      <c r="R434" s="185"/>
      <c r="S434" s="185" t="s">
        <v>204</v>
      </c>
      <c r="T434" s="186" t="s">
        <v>205</v>
      </c>
      <c r="U434" s="158">
        <v>0</v>
      </c>
      <c r="V434" s="158">
        <f t="shared" si="6"/>
        <v>0</v>
      </c>
      <c r="W434" s="158"/>
      <c r="X434" s="158" t="s">
        <v>156</v>
      </c>
      <c r="Y434" s="158" t="s">
        <v>157</v>
      </c>
      <c r="Z434" s="147"/>
      <c r="AA434" s="147"/>
      <c r="AB434" s="147"/>
      <c r="AC434" s="147"/>
      <c r="AD434" s="147"/>
      <c r="AE434" s="147"/>
      <c r="AF434" s="147"/>
      <c r="AG434" s="147" t="s">
        <v>158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ht="33.75" outlineLevel="1" x14ac:dyDescent="0.2">
      <c r="A435" s="180">
        <v>92</v>
      </c>
      <c r="B435" s="181" t="s">
        <v>530</v>
      </c>
      <c r="C435" s="191" t="s">
        <v>531</v>
      </c>
      <c r="D435" s="182" t="s">
        <v>171</v>
      </c>
      <c r="E435" s="183">
        <v>1</v>
      </c>
      <c r="F435" s="184"/>
      <c r="G435" s="185">
        <f t="shared" si="0"/>
        <v>0</v>
      </c>
      <c r="H435" s="184"/>
      <c r="I435" s="185">
        <f t="shared" si="1"/>
        <v>0</v>
      </c>
      <c r="J435" s="184"/>
      <c r="K435" s="185">
        <f t="shared" si="2"/>
        <v>0</v>
      </c>
      <c r="L435" s="185">
        <v>21</v>
      </c>
      <c r="M435" s="185">
        <f t="shared" si="3"/>
        <v>0</v>
      </c>
      <c r="N435" s="183">
        <v>0</v>
      </c>
      <c r="O435" s="183">
        <f t="shared" si="4"/>
        <v>0</v>
      </c>
      <c r="P435" s="183">
        <v>0</v>
      </c>
      <c r="Q435" s="183">
        <f t="shared" si="5"/>
        <v>0</v>
      </c>
      <c r="R435" s="185"/>
      <c r="S435" s="185" t="s">
        <v>204</v>
      </c>
      <c r="T435" s="186" t="s">
        <v>205</v>
      </c>
      <c r="U435" s="158">
        <v>0</v>
      </c>
      <c r="V435" s="158">
        <f t="shared" si="6"/>
        <v>0</v>
      </c>
      <c r="W435" s="158"/>
      <c r="X435" s="158" t="s">
        <v>156</v>
      </c>
      <c r="Y435" s="158" t="s">
        <v>157</v>
      </c>
      <c r="Z435" s="147"/>
      <c r="AA435" s="147"/>
      <c r="AB435" s="147"/>
      <c r="AC435" s="147"/>
      <c r="AD435" s="147"/>
      <c r="AE435" s="147"/>
      <c r="AF435" s="147"/>
      <c r="AG435" s="147" t="s">
        <v>158</v>
      </c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ht="33.75" outlineLevel="1" x14ac:dyDescent="0.2">
      <c r="A436" s="180">
        <v>93</v>
      </c>
      <c r="B436" s="181" t="s">
        <v>532</v>
      </c>
      <c r="C436" s="191" t="s">
        <v>533</v>
      </c>
      <c r="D436" s="182" t="s">
        <v>171</v>
      </c>
      <c r="E436" s="183">
        <v>1</v>
      </c>
      <c r="F436" s="184"/>
      <c r="G436" s="185">
        <f t="shared" si="0"/>
        <v>0</v>
      </c>
      <c r="H436" s="184"/>
      <c r="I436" s="185">
        <f t="shared" si="1"/>
        <v>0</v>
      </c>
      <c r="J436" s="184"/>
      <c r="K436" s="185">
        <f t="shared" si="2"/>
        <v>0</v>
      </c>
      <c r="L436" s="185">
        <v>21</v>
      </c>
      <c r="M436" s="185">
        <f t="shared" si="3"/>
        <v>0</v>
      </c>
      <c r="N436" s="183">
        <v>0</v>
      </c>
      <c r="O436" s="183">
        <f t="shared" si="4"/>
        <v>0</v>
      </c>
      <c r="P436" s="183">
        <v>0</v>
      </c>
      <c r="Q436" s="183">
        <f t="shared" si="5"/>
        <v>0</v>
      </c>
      <c r="R436" s="185"/>
      <c r="S436" s="185" t="s">
        <v>204</v>
      </c>
      <c r="T436" s="186" t="s">
        <v>205</v>
      </c>
      <c r="U436" s="158">
        <v>0</v>
      </c>
      <c r="V436" s="158">
        <f t="shared" si="6"/>
        <v>0</v>
      </c>
      <c r="W436" s="158"/>
      <c r="X436" s="158" t="s">
        <v>156</v>
      </c>
      <c r="Y436" s="158" t="s">
        <v>157</v>
      </c>
      <c r="Z436" s="147"/>
      <c r="AA436" s="147"/>
      <c r="AB436" s="147"/>
      <c r="AC436" s="147"/>
      <c r="AD436" s="147"/>
      <c r="AE436" s="147"/>
      <c r="AF436" s="147"/>
      <c r="AG436" s="147" t="s">
        <v>158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ht="33.75" outlineLevel="1" x14ac:dyDescent="0.2">
      <c r="A437" s="180">
        <v>94</v>
      </c>
      <c r="B437" s="181" t="s">
        <v>534</v>
      </c>
      <c r="C437" s="191" t="s">
        <v>535</v>
      </c>
      <c r="D437" s="182" t="s">
        <v>171</v>
      </c>
      <c r="E437" s="183">
        <v>1</v>
      </c>
      <c r="F437" s="184"/>
      <c r="G437" s="185">
        <f t="shared" si="0"/>
        <v>0</v>
      </c>
      <c r="H437" s="184"/>
      <c r="I437" s="185">
        <f t="shared" si="1"/>
        <v>0</v>
      </c>
      <c r="J437" s="184"/>
      <c r="K437" s="185">
        <f t="shared" si="2"/>
        <v>0</v>
      </c>
      <c r="L437" s="185">
        <v>21</v>
      </c>
      <c r="M437" s="185">
        <f t="shared" si="3"/>
        <v>0</v>
      </c>
      <c r="N437" s="183">
        <v>0</v>
      </c>
      <c r="O437" s="183">
        <f t="shared" si="4"/>
        <v>0</v>
      </c>
      <c r="P437" s="183">
        <v>0</v>
      </c>
      <c r="Q437" s="183">
        <f t="shared" si="5"/>
        <v>0</v>
      </c>
      <c r="R437" s="185"/>
      <c r="S437" s="185" t="s">
        <v>204</v>
      </c>
      <c r="T437" s="186" t="s">
        <v>205</v>
      </c>
      <c r="U437" s="158">
        <v>0</v>
      </c>
      <c r="V437" s="158">
        <f t="shared" si="6"/>
        <v>0</v>
      </c>
      <c r="W437" s="158"/>
      <c r="X437" s="158" t="s">
        <v>156</v>
      </c>
      <c r="Y437" s="158" t="s">
        <v>157</v>
      </c>
      <c r="Z437" s="147"/>
      <c r="AA437" s="147"/>
      <c r="AB437" s="147"/>
      <c r="AC437" s="147"/>
      <c r="AD437" s="147"/>
      <c r="AE437" s="147"/>
      <c r="AF437" s="147"/>
      <c r="AG437" s="147" t="s">
        <v>158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ht="22.5" outlineLevel="1" x14ac:dyDescent="0.2">
      <c r="A438" s="180">
        <v>95</v>
      </c>
      <c r="B438" s="181" t="s">
        <v>536</v>
      </c>
      <c r="C438" s="191" t="s">
        <v>537</v>
      </c>
      <c r="D438" s="182" t="s">
        <v>171</v>
      </c>
      <c r="E438" s="183">
        <v>1</v>
      </c>
      <c r="F438" s="184"/>
      <c r="G438" s="185">
        <f t="shared" si="0"/>
        <v>0</v>
      </c>
      <c r="H438" s="184"/>
      <c r="I438" s="185">
        <f t="shared" si="1"/>
        <v>0</v>
      </c>
      <c r="J438" s="184"/>
      <c r="K438" s="185">
        <f t="shared" si="2"/>
        <v>0</v>
      </c>
      <c r="L438" s="185">
        <v>21</v>
      </c>
      <c r="M438" s="185">
        <f t="shared" si="3"/>
        <v>0</v>
      </c>
      <c r="N438" s="183">
        <v>0</v>
      </c>
      <c r="O438" s="183">
        <f t="shared" si="4"/>
        <v>0</v>
      </c>
      <c r="P438" s="183">
        <v>0</v>
      </c>
      <c r="Q438" s="183">
        <f t="shared" si="5"/>
        <v>0</v>
      </c>
      <c r="R438" s="185"/>
      <c r="S438" s="185" t="s">
        <v>204</v>
      </c>
      <c r="T438" s="186" t="s">
        <v>205</v>
      </c>
      <c r="U438" s="158">
        <v>0</v>
      </c>
      <c r="V438" s="158">
        <f t="shared" si="6"/>
        <v>0</v>
      </c>
      <c r="W438" s="158"/>
      <c r="X438" s="158" t="s">
        <v>156</v>
      </c>
      <c r="Y438" s="158" t="s">
        <v>157</v>
      </c>
      <c r="Z438" s="147"/>
      <c r="AA438" s="147"/>
      <c r="AB438" s="147"/>
      <c r="AC438" s="147"/>
      <c r="AD438" s="147"/>
      <c r="AE438" s="147"/>
      <c r="AF438" s="147"/>
      <c r="AG438" s="147" t="s">
        <v>158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ht="22.5" outlineLevel="1" x14ac:dyDescent="0.2">
      <c r="A439" s="180">
        <v>96</v>
      </c>
      <c r="B439" s="181" t="s">
        <v>538</v>
      </c>
      <c r="C439" s="191" t="s">
        <v>539</v>
      </c>
      <c r="D439" s="182" t="s">
        <v>171</v>
      </c>
      <c r="E439" s="183">
        <v>1</v>
      </c>
      <c r="F439" s="184"/>
      <c r="G439" s="185">
        <f t="shared" si="0"/>
        <v>0</v>
      </c>
      <c r="H439" s="184"/>
      <c r="I439" s="185">
        <f t="shared" si="1"/>
        <v>0</v>
      </c>
      <c r="J439" s="184"/>
      <c r="K439" s="185">
        <f t="shared" si="2"/>
        <v>0</v>
      </c>
      <c r="L439" s="185">
        <v>21</v>
      </c>
      <c r="M439" s="185">
        <f t="shared" si="3"/>
        <v>0</v>
      </c>
      <c r="N439" s="183">
        <v>0</v>
      </c>
      <c r="O439" s="183">
        <f t="shared" si="4"/>
        <v>0</v>
      </c>
      <c r="P439" s="183">
        <v>0</v>
      </c>
      <c r="Q439" s="183">
        <f t="shared" si="5"/>
        <v>0</v>
      </c>
      <c r="R439" s="185"/>
      <c r="S439" s="185" t="s">
        <v>204</v>
      </c>
      <c r="T439" s="186" t="s">
        <v>205</v>
      </c>
      <c r="U439" s="158">
        <v>0</v>
      </c>
      <c r="V439" s="158">
        <f t="shared" si="6"/>
        <v>0</v>
      </c>
      <c r="W439" s="158"/>
      <c r="X439" s="158" t="s">
        <v>156</v>
      </c>
      <c r="Y439" s="158" t="s">
        <v>157</v>
      </c>
      <c r="Z439" s="147"/>
      <c r="AA439" s="147"/>
      <c r="AB439" s="147"/>
      <c r="AC439" s="147"/>
      <c r="AD439" s="147"/>
      <c r="AE439" s="147"/>
      <c r="AF439" s="147"/>
      <c r="AG439" s="147" t="s">
        <v>158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ht="22.5" outlineLevel="1" x14ac:dyDescent="0.2">
      <c r="A440" s="172">
        <v>97</v>
      </c>
      <c r="B440" s="173" t="s">
        <v>540</v>
      </c>
      <c r="C440" s="189" t="s">
        <v>541</v>
      </c>
      <c r="D440" s="174" t="s">
        <v>171</v>
      </c>
      <c r="E440" s="175">
        <v>1</v>
      </c>
      <c r="F440" s="176"/>
      <c r="G440" s="177">
        <f t="shared" si="0"/>
        <v>0</v>
      </c>
      <c r="H440" s="176"/>
      <c r="I440" s="177">
        <f t="shared" si="1"/>
        <v>0</v>
      </c>
      <c r="J440" s="176"/>
      <c r="K440" s="177">
        <f t="shared" si="2"/>
        <v>0</v>
      </c>
      <c r="L440" s="177">
        <v>21</v>
      </c>
      <c r="M440" s="177">
        <f t="shared" si="3"/>
        <v>0</v>
      </c>
      <c r="N440" s="175">
        <v>0</v>
      </c>
      <c r="O440" s="175">
        <f t="shared" si="4"/>
        <v>0</v>
      </c>
      <c r="P440" s="175">
        <v>0</v>
      </c>
      <c r="Q440" s="175">
        <f t="shared" si="5"/>
        <v>0</v>
      </c>
      <c r="R440" s="177"/>
      <c r="S440" s="177" t="s">
        <v>204</v>
      </c>
      <c r="T440" s="178" t="s">
        <v>205</v>
      </c>
      <c r="U440" s="158">
        <v>0</v>
      </c>
      <c r="V440" s="158">
        <f t="shared" si="6"/>
        <v>0</v>
      </c>
      <c r="W440" s="158"/>
      <c r="X440" s="158" t="s">
        <v>156</v>
      </c>
      <c r="Y440" s="158" t="s">
        <v>157</v>
      </c>
      <c r="Z440" s="147"/>
      <c r="AA440" s="147"/>
      <c r="AB440" s="147"/>
      <c r="AC440" s="147"/>
      <c r="AD440" s="147"/>
      <c r="AE440" s="147"/>
      <c r="AF440" s="147"/>
      <c r="AG440" s="147" t="s">
        <v>158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54">
        <v>98</v>
      </c>
      <c r="B441" s="155" t="s">
        <v>542</v>
      </c>
      <c r="C441" s="192" t="s">
        <v>543</v>
      </c>
      <c r="D441" s="156" t="s">
        <v>0</v>
      </c>
      <c r="E441" s="187"/>
      <c r="F441" s="159"/>
      <c r="G441" s="158">
        <f t="shared" si="0"/>
        <v>0</v>
      </c>
      <c r="H441" s="159"/>
      <c r="I441" s="158">
        <f t="shared" si="1"/>
        <v>0</v>
      </c>
      <c r="J441" s="159"/>
      <c r="K441" s="158">
        <f t="shared" si="2"/>
        <v>0</v>
      </c>
      <c r="L441" s="158">
        <v>21</v>
      </c>
      <c r="M441" s="158">
        <f t="shared" si="3"/>
        <v>0</v>
      </c>
      <c r="N441" s="157">
        <v>0</v>
      </c>
      <c r="O441" s="157">
        <f t="shared" si="4"/>
        <v>0</v>
      </c>
      <c r="P441" s="157">
        <v>0</v>
      </c>
      <c r="Q441" s="157">
        <f t="shared" si="5"/>
        <v>0</v>
      </c>
      <c r="R441" s="158" t="s">
        <v>544</v>
      </c>
      <c r="S441" s="158" t="s">
        <v>154</v>
      </c>
      <c r="T441" s="158" t="s">
        <v>155</v>
      </c>
      <c r="U441" s="158">
        <v>0</v>
      </c>
      <c r="V441" s="158">
        <f t="shared" si="6"/>
        <v>0</v>
      </c>
      <c r="W441" s="158"/>
      <c r="X441" s="158" t="s">
        <v>447</v>
      </c>
      <c r="Y441" s="158" t="s">
        <v>157</v>
      </c>
      <c r="Z441" s="147"/>
      <c r="AA441" s="147"/>
      <c r="AB441" s="147"/>
      <c r="AC441" s="147"/>
      <c r="AD441" s="147"/>
      <c r="AE441" s="147"/>
      <c r="AF441" s="147"/>
      <c r="AG441" s="147" t="s">
        <v>448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2" x14ac:dyDescent="0.2">
      <c r="A442" s="154"/>
      <c r="B442" s="155"/>
      <c r="C442" s="256" t="s">
        <v>492</v>
      </c>
      <c r="D442" s="257"/>
      <c r="E442" s="257"/>
      <c r="F442" s="257"/>
      <c r="G442" s="257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58"/>
      <c r="Z442" s="147"/>
      <c r="AA442" s="147"/>
      <c r="AB442" s="147"/>
      <c r="AC442" s="147"/>
      <c r="AD442" s="147"/>
      <c r="AE442" s="147"/>
      <c r="AF442" s="147"/>
      <c r="AG442" s="147" t="s">
        <v>160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x14ac:dyDescent="0.2">
      <c r="A443" s="165" t="s">
        <v>148</v>
      </c>
      <c r="B443" s="166" t="s">
        <v>103</v>
      </c>
      <c r="C443" s="188" t="s">
        <v>104</v>
      </c>
      <c r="D443" s="167"/>
      <c r="E443" s="168"/>
      <c r="F443" s="169"/>
      <c r="G443" s="169">
        <f>SUMIF(AG444:AG453,"&lt;&gt;NOR",G444:G453)</f>
        <v>0</v>
      </c>
      <c r="H443" s="169"/>
      <c r="I443" s="169">
        <f>SUM(I444:I453)</f>
        <v>0</v>
      </c>
      <c r="J443" s="169"/>
      <c r="K443" s="169">
        <f>SUM(K444:K453)</f>
        <v>0</v>
      </c>
      <c r="L443" s="169"/>
      <c r="M443" s="169">
        <f>SUM(M444:M453)</f>
        <v>0</v>
      </c>
      <c r="N443" s="168"/>
      <c r="O443" s="168">
        <f>SUM(O444:O453)</f>
        <v>0</v>
      </c>
      <c r="P443" s="168"/>
      <c r="Q443" s="168">
        <f>SUM(Q444:Q453)</f>
        <v>0.03</v>
      </c>
      <c r="R443" s="169"/>
      <c r="S443" s="169"/>
      <c r="T443" s="170"/>
      <c r="U443" s="164"/>
      <c r="V443" s="164">
        <f>SUM(V444:V453)</f>
        <v>3.1799999999999997</v>
      </c>
      <c r="W443" s="164"/>
      <c r="X443" s="164"/>
      <c r="Y443" s="164"/>
      <c r="AG443" t="s">
        <v>149</v>
      </c>
    </row>
    <row r="444" spans="1:60" outlineLevel="1" x14ac:dyDescent="0.2">
      <c r="A444" s="172">
        <v>99</v>
      </c>
      <c r="B444" s="173" t="s">
        <v>545</v>
      </c>
      <c r="C444" s="189" t="s">
        <v>546</v>
      </c>
      <c r="D444" s="174" t="s">
        <v>547</v>
      </c>
      <c r="E444" s="175">
        <v>32.15</v>
      </c>
      <c r="F444" s="176"/>
      <c r="G444" s="177">
        <f>ROUND(E444*F444,2)</f>
        <v>0</v>
      </c>
      <c r="H444" s="176"/>
      <c r="I444" s="177">
        <f>ROUND(E444*H444,2)</f>
        <v>0</v>
      </c>
      <c r="J444" s="176"/>
      <c r="K444" s="177">
        <f>ROUND(E444*J444,2)</f>
        <v>0</v>
      </c>
      <c r="L444" s="177">
        <v>21</v>
      </c>
      <c r="M444" s="177">
        <f>G444*(1+L444/100)</f>
        <v>0</v>
      </c>
      <c r="N444" s="175">
        <v>5.0000000000000002E-5</v>
      </c>
      <c r="O444" s="175">
        <f>ROUND(E444*N444,2)</f>
        <v>0</v>
      </c>
      <c r="P444" s="175">
        <v>1E-3</v>
      </c>
      <c r="Q444" s="175">
        <f>ROUND(E444*P444,2)</f>
        <v>0.03</v>
      </c>
      <c r="R444" s="177" t="s">
        <v>548</v>
      </c>
      <c r="S444" s="177" t="s">
        <v>154</v>
      </c>
      <c r="T444" s="178" t="s">
        <v>155</v>
      </c>
      <c r="U444" s="158">
        <v>9.7000000000000003E-2</v>
      </c>
      <c r="V444" s="158">
        <f>ROUND(E444*U444,2)</f>
        <v>3.12</v>
      </c>
      <c r="W444" s="158"/>
      <c r="X444" s="158" t="s">
        <v>156</v>
      </c>
      <c r="Y444" s="158" t="s">
        <v>157</v>
      </c>
      <c r="Z444" s="147"/>
      <c r="AA444" s="147"/>
      <c r="AB444" s="147"/>
      <c r="AC444" s="147"/>
      <c r="AD444" s="147"/>
      <c r="AE444" s="147"/>
      <c r="AF444" s="147"/>
      <c r="AG444" s="147" t="s">
        <v>158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2" x14ac:dyDescent="0.2">
      <c r="A445" s="154"/>
      <c r="B445" s="155"/>
      <c r="C445" s="190" t="s">
        <v>549</v>
      </c>
      <c r="D445" s="160"/>
      <c r="E445" s="161">
        <v>32.15</v>
      </c>
      <c r="F445" s="158"/>
      <c r="G445" s="158"/>
      <c r="H445" s="158"/>
      <c r="I445" s="158"/>
      <c r="J445" s="158"/>
      <c r="K445" s="158"/>
      <c r="L445" s="158"/>
      <c r="M445" s="158"/>
      <c r="N445" s="157"/>
      <c r="O445" s="157"/>
      <c r="P445" s="157"/>
      <c r="Q445" s="157"/>
      <c r="R445" s="158"/>
      <c r="S445" s="158"/>
      <c r="T445" s="158"/>
      <c r="U445" s="158"/>
      <c r="V445" s="158"/>
      <c r="W445" s="158"/>
      <c r="X445" s="158"/>
      <c r="Y445" s="158"/>
      <c r="Z445" s="147"/>
      <c r="AA445" s="147"/>
      <c r="AB445" s="147"/>
      <c r="AC445" s="147"/>
      <c r="AD445" s="147"/>
      <c r="AE445" s="147"/>
      <c r="AF445" s="147"/>
      <c r="AG445" s="147" t="s">
        <v>162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ht="22.5" outlineLevel="1" x14ac:dyDescent="0.2">
      <c r="A446" s="172">
        <v>100</v>
      </c>
      <c r="B446" s="173" t="s">
        <v>550</v>
      </c>
      <c r="C446" s="189" t="s">
        <v>551</v>
      </c>
      <c r="D446" s="174" t="s">
        <v>171</v>
      </c>
      <c r="E446" s="175">
        <v>5</v>
      </c>
      <c r="F446" s="176"/>
      <c r="G446" s="177">
        <f>ROUND(E446*F446,2)</f>
        <v>0</v>
      </c>
      <c r="H446" s="176"/>
      <c r="I446" s="177">
        <f>ROUND(E446*H446,2)</f>
        <v>0</v>
      </c>
      <c r="J446" s="176"/>
      <c r="K446" s="177">
        <f>ROUND(E446*J446,2)</f>
        <v>0</v>
      </c>
      <c r="L446" s="177">
        <v>21</v>
      </c>
      <c r="M446" s="177">
        <f>G446*(1+L446/100)</f>
        <v>0</v>
      </c>
      <c r="N446" s="175">
        <v>0</v>
      </c>
      <c r="O446" s="175">
        <f>ROUND(E446*N446,2)</f>
        <v>0</v>
      </c>
      <c r="P446" s="175">
        <v>0</v>
      </c>
      <c r="Q446" s="175">
        <f>ROUND(E446*P446,2)</f>
        <v>0</v>
      </c>
      <c r="R446" s="177"/>
      <c r="S446" s="177" t="s">
        <v>204</v>
      </c>
      <c r="T446" s="178" t="s">
        <v>205</v>
      </c>
      <c r="U446" s="158">
        <v>0</v>
      </c>
      <c r="V446" s="158">
        <f>ROUND(E446*U446,2)</f>
        <v>0</v>
      </c>
      <c r="W446" s="158"/>
      <c r="X446" s="158" t="s">
        <v>156</v>
      </c>
      <c r="Y446" s="158" t="s">
        <v>157</v>
      </c>
      <c r="Z446" s="147"/>
      <c r="AA446" s="147"/>
      <c r="AB446" s="147"/>
      <c r="AC446" s="147"/>
      <c r="AD446" s="147"/>
      <c r="AE446" s="147"/>
      <c r="AF446" s="147"/>
      <c r="AG446" s="147" t="s">
        <v>158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54">
        <v>101</v>
      </c>
      <c r="B447" s="155" t="s">
        <v>552</v>
      </c>
      <c r="C447" s="192" t="s">
        <v>553</v>
      </c>
      <c r="D447" s="156" t="s">
        <v>0</v>
      </c>
      <c r="E447" s="187"/>
      <c r="F447" s="159"/>
      <c r="G447" s="158">
        <f>ROUND(E447*F447,2)</f>
        <v>0</v>
      </c>
      <c r="H447" s="159"/>
      <c r="I447" s="158">
        <f>ROUND(E447*H447,2)</f>
        <v>0</v>
      </c>
      <c r="J447" s="159"/>
      <c r="K447" s="158">
        <f>ROUND(E447*J447,2)</f>
        <v>0</v>
      </c>
      <c r="L447" s="158">
        <v>21</v>
      </c>
      <c r="M447" s="158">
        <f>G447*(1+L447/100)</f>
        <v>0</v>
      </c>
      <c r="N447" s="157">
        <v>0</v>
      </c>
      <c r="O447" s="157">
        <f>ROUND(E447*N447,2)</f>
        <v>0</v>
      </c>
      <c r="P447" s="157">
        <v>0</v>
      </c>
      <c r="Q447" s="157">
        <f>ROUND(E447*P447,2)</f>
        <v>0</v>
      </c>
      <c r="R447" s="158" t="s">
        <v>548</v>
      </c>
      <c r="S447" s="158" t="s">
        <v>154</v>
      </c>
      <c r="T447" s="158" t="s">
        <v>155</v>
      </c>
      <c r="U447" s="158">
        <v>0</v>
      </c>
      <c r="V447" s="158">
        <f>ROUND(E447*U447,2)</f>
        <v>0</v>
      </c>
      <c r="W447" s="158"/>
      <c r="X447" s="158" t="s">
        <v>447</v>
      </c>
      <c r="Y447" s="158" t="s">
        <v>157</v>
      </c>
      <c r="Z447" s="147"/>
      <c r="AA447" s="147"/>
      <c r="AB447" s="147"/>
      <c r="AC447" s="147"/>
      <c r="AD447" s="147"/>
      <c r="AE447" s="147"/>
      <c r="AF447" s="147"/>
      <c r="AG447" s="147" t="s">
        <v>448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2" x14ac:dyDescent="0.2">
      <c r="A448" s="154"/>
      <c r="B448" s="155"/>
      <c r="C448" s="256" t="s">
        <v>492</v>
      </c>
      <c r="D448" s="257"/>
      <c r="E448" s="257"/>
      <c r="F448" s="257"/>
      <c r="G448" s="257"/>
      <c r="H448" s="158"/>
      <c r="I448" s="158"/>
      <c r="J448" s="158"/>
      <c r="K448" s="158"/>
      <c r="L448" s="158"/>
      <c r="M448" s="158"/>
      <c r="N448" s="157"/>
      <c r="O448" s="157"/>
      <c r="P448" s="157"/>
      <c r="Q448" s="157"/>
      <c r="R448" s="158"/>
      <c r="S448" s="158"/>
      <c r="T448" s="158"/>
      <c r="U448" s="158"/>
      <c r="V448" s="158"/>
      <c r="W448" s="158"/>
      <c r="X448" s="158"/>
      <c r="Y448" s="158"/>
      <c r="Z448" s="147"/>
      <c r="AA448" s="147"/>
      <c r="AB448" s="147"/>
      <c r="AC448" s="147"/>
      <c r="AD448" s="147"/>
      <c r="AE448" s="147"/>
      <c r="AF448" s="147"/>
      <c r="AG448" s="147" t="s">
        <v>160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72">
        <v>102</v>
      </c>
      <c r="B449" s="173" t="s">
        <v>434</v>
      </c>
      <c r="C449" s="189" t="s">
        <v>435</v>
      </c>
      <c r="D449" s="174" t="s">
        <v>287</v>
      </c>
      <c r="E449" s="175">
        <v>3.2149999999999998E-2</v>
      </c>
      <c r="F449" s="176"/>
      <c r="G449" s="177">
        <f>ROUND(E449*F449,2)</f>
        <v>0</v>
      </c>
      <c r="H449" s="176"/>
      <c r="I449" s="177">
        <f>ROUND(E449*H449,2)</f>
        <v>0</v>
      </c>
      <c r="J449" s="176"/>
      <c r="K449" s="177">
        <f>ROUND(E449*J449,2)</f>
        <v>0</v>
      </c>
      <c r="L449" s="177">
        <v>21</v>
      </c>
      <c r="M449" s="177">
        <f>G449*(1+L449/100)</f>
        <v>0</v>
      </c>
      <c r="N449" s="175">
        <v>0</v>
      </c>
      <c r="O449" s="175">
        <f>ROUND(E449*N449,2)</f>
        <v>0</v>
      </c>
      <c r="P449" s="175">
        <v>0</v>
      </c>
      <c r="Q449" s="175">
        <f>ROUND(E449*P449,2)</f>
        <v>0</v>
      </c>
      <c r="R449" s="177" t="s">
        <v>335</v>
      </c>
      <c r="S449" s="177" t="s">
        <v>154</v>
      </c>
      <c r="T449" s="178" t="s">
        <v>155</v>
      </c>
      <c r="U449" s="158">
        <v>0.49</v>
      </c>
      <c r="V449" s="158">
        <f>ROUND(E449*U449,2)</f>
        <v>0.02</v>
      </c>
      <c r="W449" s="158"/>
      <c r="X449" s="158" t="s">
        <v>436</v>
      </c>
      <c r="Y449" s="158" t="s">
        <v>157</v>
      </c>
      <c r="Z449" s="147"/>
      <c r="AA449" s="147"/>
      <c r="AB449" s="147"/>
      <c r="AC449" s="147"/>
      <c r="AD449" s="147"/>
      <c r="AE449" s="147"/>
      <c r="AF449" s="147"/>
      <c r="AG449" s="147" t="s">
        <v>437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2" x14ac:dyDescent="0.2">
      <c r="A450" s="154"/>
      <c r="B450" s="155"/>
      <c r="C450" s="254" t="s">
        <v>438</v>
      </c>
      <c r="D450" s="255"/>
      <c r="E450" s="255"/>
      <c r="F450" s="255"/>
      <c r="G450" s="255"/>
      <c r="H450" s="158"/>
      <c r="I450" s="158"/>
      <c r="J450" s="158"/>
      <c r="K450" s="158"/>
      <c r="L450" s="158"/>
      <c r="M450" s="158"/>
      <c r="N450" s="157"/>
      <c r="O450" s="157"/>
      <c r="P450" s="157"/>
      <c r="Q450" s="157"/>
      <c r="R450" s="158"/>
      <c r="S450" s="158"/>
      <c r="T450" s="158"/>
      <c r="U450" s="158"/>
      <c r="V450" s="158"/>
      <c r="W450" s="158"/>
      <c r="X450" s="158"/>
      <c r="Y450" s="158"/>
      <c r="Z450" s="147"/>
      <c r="AA450" s="147"/>
      <c r="AB450" s="147"/>
      <c r="AC450" s="147"/>
      <c r="AD450" s="147"/>
      <c r="AE450" s="147"/>
      <c r="AF450" s="147"/>
      <c r="AG450" s="147" t="s">
        <v>173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80">
        <v>103</v>
      </c>
      <c r="B451" s="181" t="s">
        <v>439</v>
      </c>
      <c r="C451" s="191" t="s">
        <v>440</v>
      </c>
      <c r="D451" s="182" t="s">
        <v>287</v>
      </c>
      <c r="E451" s="183">
        <v>0.61085</v>
      </c>
      <c r="F451" s="184"/>
      <c r="G451" s="185">
        <f>ROUND(E451*F451,2)</f>
        <v>0</v>
      </c>
      <c r="H451" s="184"/>
      <c r="I451" s="185">
        <f>ROUND(E451*H451,2)</f>
        <v>0</v>
      </c>
      <c r="J451" s="184"/>
      <c r="K451" s="185">
        <f>ROUND(E451*J451,2)</f>
        <v>0</v>
      </c>
      <c r="L451" s="185">
        <v>21</v>
      </c>
      <c r="M451" s="185">
        <f>G451*(1+L451/100)</f>
        <v>0</v>
      </c>
      <c r="N451" s="183">
        <v>0</v>
      </c>
      <c r="O451" s="183">
        <f>ROUND(E451*N451,2)</f>
        <v>0</v>
      </c>
      <c r="P451" s="183">
        <v>0</v>
      </c>
      <c r="Q451" s="183">
        <f>ROUND(E451*P451,2)</f>
        <v>0</v>
      </c>
      <c r="R451" s="185" t="s">
        <v>335</v>
      </c>
      <c r="S451" s="185" t="s">
        <v>154</v>
      </c>
      <c r="T451" s="186" t="s">
        <v>155</v>
      </c>
      <c r="U451" s="158">
        <v>0</v>
      </c>
      <c r="V451" s="158">
        <f>ROUND(E451*U451,2)</f>
        <v>0</v>
      </c>
      <c r="W451" s="158"/>
      <c r="X451" s="158" t="s">
        <v>436</v>
      </c>
      <c r="Y451" s="158" t="s">
        <v>157</v>
      </c>
      <c r="Z451" s="147"/>
      <c r="AA451" s="147"/>
      <c r="AB451" s="147"/>
      <c r="AC451" s="147"/>
      <c r="AD451" s="147"/>
      <c r="AE451" s="147"/>
      <c r="AF451" s="147"/>
      <c r="AG451" s="147" t="s">
        <v>437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80">
        <v>104</v>
      </c>
      <c r="B452" s="181" t="s">
        <v>441</v>
      </c>
      <c r="C452" s="191" t="s">
        <v>442</v>
      </c>
      <c r="D452" s="182" t="s">
        <v>287</v>
      </c>
      <c r="E452" s="183">
        <v>3.2149999999999998E-2</v>
      </c>
      <c r="F452" s="184"/>
      <c r="G452" s="185">
        <f>ROUND(E452*F452,2)</f>
        <v>0</v>
      </c>
      <c r="H452" s="184"/>
      <c r="I452" s="185">
        <f>ROUND(E452*H452,2)</f>
        <v>0</v>
      </c>
      <c r="J452" s="184"/>
      <c r="K452" s="185">
        <f>ROUND(E452*J452,2)</f>
        <v>0</v>
      </c>
      <c r="L452" s="185">
        <v>21</v>
      </c>
      <c r="M452" s="185">
        <f>G452*(1+L452/100)</f>
        <v>0</v>
      </c>
      <c r="N452" s="183">
        <v>0</v>
      </c>
      <c r="O452" s="183">
        <f>ROUND(E452*N452,2)</f>
        <v>0</v>
      </c>
      <c r="P452" s="183">
        <v>0</v>
      </c>
      <c r="Q452" s="183">
        <f>ROUND(E452*P452,2)</f>
        <v>0</v>
      </c>
      <c r="R452" s="185" t="s">
        <v>335</v>
      </c>
      <c r="S452" s="185" t="s">
        <v>154</v>
      </c>
      <c r="T452" s="186" t="s">
        <v>155</v>
      </c>
      <c r="U452" s="158">
        <v>0.94199999999999995</v>
      </c>
      <c r="V452" s="158">
        <f>ROUND(E452*U452,2)</f>
        <v>0.03</v>
      </c>
      <c r="W452" s="158"/>
      <c r="X452" s="158" t="s">
        <v>436</v>
      </c>
      <c r="Y452" s="158" t="s">
        <v>157</v>
      </c>
      <c r="Z452" s="147"/>
      <c r="AA452" s="147"/>
      <c r="AB452" s="147"/>
      <c r="AC452" s="147"/>
      <c r="AD452" s="147"/>
      <c r="AE452" s="147"/>
      <c r="AF452" s="147"/>
      <c r="AG452" s="147" t="s">
        <v>437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ht="22.5" outlineLevel="1" x14ac:dyDescent="0.2">
      <c r="A453" s="180">
        <v>105</v>
      </c>
      <c r="B453" s="181" t="s">
        <v>443</v>
      </c>
      <c r="C453" s="191" t="s">
        <v>444</v>
      </c>
      <c r="D453" s="182" t="s">
        <v>287</v>
      </c>
      <c r="E453" s="183">
        <v>0.12859999999999999</v>
      </c>
      <c r="F453" s="184"/>
      <c r="G453" s="185">
        <f>ROUND(E453*F453,2)</f>
        <v>0</v>
      </c>
      <c r="H453" s="184"/>
      <c r="I453" s="185">
        <f>ROUND(E453*H453,2)</f>
        <v>0</v>
      </c>
      <c r="J453" s="184"/>
      <c r="K453" s="185">
        <f>ROUND(E453*J453,2)</f>
        <v>0</v>
      </c>
      <c r="L453" s="185">
        <v>21</v>
      </c>
      <c r="M453" s="185">
        <f>G453*(1+L453/100)</f>
        <v>0</v>
      </c>
      <c r="N453" s="183">
        <v>0</v>
      </c>
      <c r="O453" s="183">
        <f>ROUND(E453*N453,2)</f>
        <v>0</v>
      </c>
      <c r="P453" s="183">
        <v>0</v>
      </c>
      <c r="Q453" s="183">
        <f>ROUND(E453*P453,2)</f>
        <v>0</v>
      </c>
      <c r="R453" s="185" t="s">
        <v>335</v>
      </c>
      <c r="S453" s="185" t="s">
        <v>154</v>
      </c>
      <c r="T453" s="186" t="s">
        <v>155</v>
      </c>
      <c r="U453" s="158">
        <v>0.105</v>
      </c>
      <c r="V453" s="158">
        <f>ROUND(E453*U453,2)</f>
        <v>0.01</v>
      </c>
      <c r="W453" s="158"/>
      <c r="X453" s="158" t="s">
        <v>436</v>
      </c>
      <c r="Y453" s="158" t="s">
        <v>157</v>
      </c>
      <c r="Z453" s="147"/>
      <c r="AA453" s="147"/>
      <c r="AB453" s="147"/>
      <c r="AC453" s="147"/>
      <c r="AD453" s="147"/>
      <c r="AE453" s="147"/>
      <c r="AF453" s="147"/>
      <c r="AG453" s="147" t="s">
        <v>437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x14ac:dyDescent="0.2">
      <c r="A454" s="165" t="s">
        <v>148</v>
      </c>
      <c r="B454" s="166" t="s">
        <v>105</v>
      </c>
      <c r="C454" s="188" t="s">
        <v>106</v>
      </c>
      <c r="D454" s="167"/>
      <c r="E454" s="168"/>
      <c r="F454" s="169"/>
      <c r="G454" s="169">
        <f>SUMIF(AG455:AG481,"&lt;&gt;NOR",G455:G481)</f>
        <v>0</v>
      </c>
      <c r="H454" s="169"/>
      <c r="I454" s="169">
        <f>SUM(I455:I481)</f>
        <v>0</v>
      </c>
      <c r="J454" s="169"/>
      <c r="K454" s="169">
        <f>SUM(K455:K481)</f>
        <v>0</v>
      </c>
      <c r="L454" s="169"/>
      <c r="M454" s="169">
        <f>SUM(M455:M481)</f>
        <v>0</v>
      </c>
      <c r="N454" s="168"/>
      <c r="O454" s="168">
        <f>SUM(O455:O481)</f>
        <v>0.16999999999999998</v>
      </c>
      <c r="P454" s="168"/>
      <c r="Q454" s="168">
        <f>SUM(Q455:Q481)</f>
        <v>0</v>
      </c>
      <c r="R454" s="169"/>
      <c r="S454" s="169"/>
      <c r="T454" s="170"/>
      <c r="U454" s="164"/>
      <c r="V454" s="164">
        <f>SUM(V455:V481)</f>
        <v>42.279999999999994</v>
      </c>
      <c r="W454" s="164"/>
      <c r="X454" s="164"/>
      <c r="Y454" s="164"/>
      <c r="AG454" t="s">
        <v>149</v>
      </c>
    </row>
    <row r="455" spans="1:60" ht="22.5" outlineLevel="1" x14ac:dyDescent="0.2">
      <c r="A455" s="172">
        <v>106</v>
      </c>
      <c r="B455" s="173" t="s">
        <v>554</v>
      </c>
      <c r="C455" s="189" t="s">
        <v>555</v>
      </c>
      <c r="D455" s="174" t="s">
        <v>166</v>
      </c>
      <c r="E455" s="175">
        <v>28.83</v>
      </c>
      <c r="F455" s="176"/>
      <c r="G455" s="177">
        <f>ROUND(E455*F455,2)</f>
        <v>0</v>
      </c>
      <c r="H455" s="176"/>
      <c r="I455" s="177">
        <f>ROUND(E455*H455,2)</f>
        <v>0</v>
      </c>
      <c r="J455" s="176"/>
      <c r="K455" s="177">
        <f>ROUND(E455*J455,2)</f>
        <v>0</v>
      </c>
      <c r="L455" s="177">
        <v>21</v>
      </c>
      <c r="M455" s="177">
        <f>G455*(1+L455/100)</f>
        <v>0</v>
      </c>
      <c r="N455" s="175">
        <v>0</v>
      </c>
      <c r="O455" s="175">
        <f>ROUND(E455*N455,2)</f>
        <v>0</v>
      </c>
      <c r="P455" s="175">
        <v>0</v>
      </c>
      <c r="Q455" s="175">
        <f>ROUND(E455*P455,2)</f>
        <v>0</v>
      </c>
      <c r="R455" s="177" t="s">
        <v>556</v>
      </c>
      <c r="S455" s="177" t="s">
        <v>154</v>
      </c>
      <c r="T455" s="178" t="s">
        <v>155</v>
      </c>
      <c r="U455" s="158">
        <v>1.6E-2</v>
      </c>
      <c r="V455" s="158">
        <f>ROUND(E455*U455,2)</f>
        <v>0.46</v>
      </c>
      <c r="W455" s="158"/>
      <c r="X455" s="158" t="s">
        <v>156</v>
      </c>
      <c r="Y455" s="158" t="s">
        <v>157</v>
      </c>
      <c r="Z455" s="147"/>
      <c r="AA455" s="147"/>
      <c r="AB455" s="147"/>
      <c r="AC455" s="147"/>
      <c r="AD455" s="147"/>
      <c r="AE455" s="147"/>
      <c r="AF455" s="147"/>
      <c r="AG455" s="147" t="s">
        <v>158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2" x14ac:dyDescent="0.2">
      <c r="A456" s="154"/>
      <c r="B456" s="155"/>
      <c r="C456" s="190" t="s">
        <v>557</v>
      </c>
      <c r="D456" s="160"/>
      <c r="E456" s="161">
        <v>28.83</v>
      </c>
      <c r="F456" s="158"/>
      <c r="G456" s="158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58"/>
      <c r="Z456" s="147"/>
      <c r="AA456" s="147"/>
      <c r="AB456" s="147"/>
      <c r="AC456" s="147"/>
      <c r="AD456" s="147"/>
      <c r="AE456" s="147"/>
      <c r="AF456" s="147"/>
      <c r="AG456" s="147" t="s">
        <v>162</v>
      </c>
      <c r="AH456" s="147">
        <v>5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ht="33.75" outlineLevel="1" x14ac:dyDescent="0.2">
      <c r="A457" s="172">
        <v>107</v>
      </c>
      <c r="B457" s="173" t="s">
        <v>558</v>
      </c>
      <c r="C457" s="189" t="s">
        <v>559</v>
      </c>
      <c r="D457" s="174" t="s">
        <v>166</v>
      </c>
      <c r="E457" s="175">
        <v>28.83</v>
      </c>
      <c r="F457" s="176"/>
      <c r="G457" s="177">
        <f>ROUND(E457*F457,2)</f>
        <v>0</v>
      </c>
      <c r="H457" s="176"/>
      <c r="I457" s="177">
        <f>ROUND(E457*H457,2)</f>
        <v>0</v>
      </c>
      <c r="J457" s="176"/>
      <c r="K457" s="177">
        <f>ROUND(E457*J457,2)</f>
        <v>0</v>
      </c>
      <c r="L457" s="177">
        <v>21</v>
      </c>
      <c r="M457" s="177">
        <f>G457*(1+L457/100)</f>
        <v>0</v>
      </c>
      <c r="N457" s="175">
        <v>2.1000000000000001E-4</v>
      </c>
      <c r="O457" s="175">
        <f>ROUND(E457*N457,2)</f>
        <v>0.01</v>
      </c>
      <c r="P457" s="175">
        <v>0</v>
      </c>
      <c r="Q457" s="175">
        <f>ROUND(E457*P457,2)</f>
        <v>0</v>
      </c>
      <c r="R457" s="177" t="s">
        <v>556</v>
      </c>
      <c r="S457" s="177" t="s">
        <v>154</v>
      </c>
      <c r="T457" s="178" t="s">
        <v>155</v>
      </c>
      <c r="U457" s="158">
        <v>0.05</v>
      </c>
      <c r="V457" s="158">
        <f>ROUND(E457*U457,2)</f>
        <v>1.44</v>
      </c>
      <c r="W457" s="158"/>
      <c r="X457" s="158" t="s">
        <v>156</v>
      </c>
      <c r="Y457" s="158" t="s">
        <v>157</v>
      </c>
      <c r="Z457" s="147"/>
      <c r="AA457" s="147"/>
      <c r="AB457" s="147"/>
      <c r="AC457" s="147"/>
      <c r="AD457" s="147"/>
      <c r="AE457" s="147"/>
      <c r="AF457" s="147"/>
      <c r="AG457" s="147" t="s">
        <v>158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2" x14ac:dyDescent="0.2">
      <c r="A458" s="154"/>
      <c r="B458" s="155"/>
      <c r="C458" s="190" t="s">
        <v>560</v>
      </c>
      <c r="D458" s="160"/>
      <c r="E458" s="161">
        <v>28.83</v>
      </c>
      <c r="F458" s="158"/>
      <c r="G458" s="158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58"/>
      <c r="Z458" s="147"/>
      <c r="AA458" s="147"/>
      <c r="AB458" s="147"/>
      <c r="AC458" s="147"/>
      <c r="AD458" s="147"/>
      <c r="AE458" s="147"/>
      <c r="AF458" s="147"/>
      <c r="AG458" s="147" t="s">
        <v>162</v>
      </c>
      <c r="AH458" s="147">
        <v>5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ht="22.5" outlineLevel="1" x14ac:dyDescent="0.2">
      <c r="A459" s="172">
        <v>108</v>
      </c>
      <c r="B459" s="173" t="s">
        <v>561</v>
      </c>
      <c r="C459" s="189" t="s">
        <v>562</v>
      </c>
      <c r="D459" s="174" t="s">
        <v>235</v>
      </c>
      <c r="E459" s="175">
        <v>29.29</v>
      </c>
      <c r="F459" s="176"/>
      <c r="G459" s="177">
        <f>ROUND(E459*F459,2)</f>
        <v>0</v>
      </c>
      <c r="H459" s="176"/>
      <c r="I459" s="177">
        <f>ROUND(E459*H459,2)</f>
        <v>0</v>
      </c>
      <c r="J459" s="176"/>
      <c r="K459" s="177">
        <f>ROUND(E459*J459,2)</f>
        <v>0</v>
      </c>
      <c r="L459" s="177">
        <v>21</v>
      </c>
      <c r="M459" s="177">
        <f>G459*(1+L459/100)</f>
        <v>0</v>
      </c>
      <c r="N459" s="175">
        <v>5.1000000000000004E-4</v>
      </c>
      <c r="O459" s="175">
        <f>ROUND(E459*N459,2)</f>
        <v>0.01</v>
      </c>
      <c r="P459" s="175">
        <v>0</v>
      </c>
      <c r="Q459" s="175">
        <f>ROUND(E459*P459,2)</f>
        <v>0</v>
      </c>
      <c r="R459" s="177" t="s">
        <v>556</v>
      </c>
      <c r="S459" s="177" t="s">
        <v>154</v>
      </c>
      <c r="T459" s="178" t="s">
        <v>155</v>
      </c>
      <c r="U459" s="158">
        <v>0.23599999999999999</v>
      </c>
      <c r="V459" s="158">
        <f>ROUND(E459*U459,2)</f>
        <v>6.91</v>
      </c>
      <c r="W459" s="158"/>
      <c r="X459" s="158" t="s">
        <v>156</v>
      </c>
      <c r="Y459" s="158" t="s">
        <v>157</v>
      </c>
      <c r="Z459" s="147"/>
      <c r="AA459" s="147"/>
      <c r="AB459" s="147"/>
      <c r="AC459" s="147"/>
      <c r="AD459" s="147"/>
      <c r="AE459" s="147"/>
      <c r="AF459" s="147"/>
      <c r="AG459" s="147" t="s">
        <v>158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2" x14ac:dyDescent="0.2">
      <c r="A460" s="154"/>
      <c r="B460" s="155"/>
      <c r="C460" s="190" t="s">
        <v>191</v>
      </c>
      <c r="D460" s="160"/>
      <c r="E460" s="161"/>
      <c r="F460" s="158"/>
      <c r="G460" s="158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58"/>
      <c r="Z460" s="147"/>
      <c r="AA460" s="147"/>
      <c r="AB460" s="147"/>
      <c r="AC460" s="147"/>
      <c r="AD460" s="147"/>
      <c r="AE460" s="147"/>
      <c r="AF460" s="147"/>
      <c r="AG460" s="147" t="s">
        <v>162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3" x14ac:dyDescent="0.2">
      <c r="A461" s="154"/>
      <c r="B461" s="155"/>
      <c r="C461" s="190" t="s">
        <v>563</v>
      </c>
      <c r="D461" s="160"/>
      <c r="E461" s="161">
        <v>24.67</v>
      </c>
      <c r="F461" s="158"/>
      <c r="G461" s="158"/>
      <c r="H461" s="158"/>
      <c r="I461" s="158"/>
      <c r="J461" s="158"/>
      <c r="K461" s="158"/>
      <c r="L461" s="158"/>
      <c r="M461" s="158"/>
      <c r="N461" s="157"/>
      <c r="O461" s="157"/>
      <c r="P461" s="157"/>
      <c r="Q461" s="157"/>
      <c r="R461" s="158"/>
      <c r="S461" s="158"/>
      <c r="T461" s="158"/>
      <c r="U461" s="158"/>
      <c r="V461" s="158"/>
      <c r="W461" s="158"/>
      <c r="X461" s="158"/>
      <c r="Y461" s="158"/>
      <c r="Z461" s="147"/>
      <c r="AA461" s="147"/>
      <c r="AB461" s="147"/>
      <c r="AC461" s="147"/>
      <c r="AD461" s="147"/>
      <c r="AE461" s="147"/>
      <c r="AF461" s="147"/>
      <c r="AG461" s="147" t="s">
        <v>162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3" x14ac:dyDescent="0.2">
      <c r="A462" s="154"/>
      <c r="B462" s="155"/>
      <c r="C462" s="190" t="s">
        <v>564</v>
      </c>
      <c r="D462" s="160"/>
      <c r="E462" s="161">
        <v>4.62</v>
      </c>
      <c r="F462" s="158"/>
      <c r="G462" s="158"/>
      <c r="H462" s="158"/>
      <c r="I462" s="158"/>
      <c r="J462" s="158"/>
      <c r="K462" s="158"/>
      <c r="L462" s="158"/>
      <c r="M462" s="158"/>
      <c r="N462" s="157"/>
      <c r="O462" s="157"/>
      <c r="P462" s="157"/>
      <c r="Q462" s="157"/>
      <c r="R462" s="158"/>
      <c r="S462" s="158"/>
      <c r="T462" s="158"/>
      <c r="U462" s="158"/>
      <c r="V462" s="158"/>
      <c r="W462" s="158"/>
      <c r="X462" s="158"/>
      <c r="Y462" s="158"/>
      <c r="Z462" s="147"/>
      <c r="AA462" s="147"/>
      <c r="AB462" s="147"/>
      <c r="AC462" s="147"/>
      <c r="AD462" s="147"/>
      <c r="AE462" s="147"/>
      <c r="AF462" s="147"/>
      <c r="AG462" s="147" t="s">
        <v>162</v>
      </c>
      <c r="AH462" s="147">
        <v>0</v>
      </c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72">
        <v>109</v>
      </c>
      <c r="B463" s="173" t="s">
        <v>565</v>
      </c>
      <c r="C463" s="189" t="s">
        <v>566</v>
      </c>
      <c r="D463" s="174" t="s">
        <v>235</v>
      </c>
      <c r="E463" s="175">
        <v>29.29</v>
      </c>
      <c r="F463" s="176"/>
      <c r="G463" s="177">
        <f>ROUND(E463*F463,2)</f>
        <v>0</v>
      </c>
      <c r="H463" s="176"/>
      <c r="I463" s="177">
        <f>ROUND(E463*H463,2)</f>
        <v>0</v>
      </c>
      <c r="J463" s="176"/>
      <c r="K463" s="177">
        <f>ROUND(E463*J463,2)</f>
        <v>0</v>
      </c>
      <c r="L463" s="177">
        <v>21</v>
      </c>
      <c r="M463" s="177">
        <f>G463*(1+L463/100)</f>
        <v>0</v>
      </c>
      <c r="N463" s="175">
        <v>0</v>
      </c>
      <c r="O463" s="175">
        <f>ROUND(E463*N463,2)</f>
        <v>0</v>
      </c>
      <c r="P463" s="175">
        <v>0</v>
      </c>
      <c r="Q463" s="175">
        <f>ROUND(E463*P463,2)</f>
        <v>0</v>
      </c>
      <c r="R463" s="177" t="s">
        <v>556</v>
      </c>
      <c r="S463" s="177" t="s">
        <v>154</v>
      </c>
      <c r="T463" s="178" t="s">
        <v>155</v>
      </c>
      <c r="U463" s="158">
        <v>0.154</v>
      </c>
      <c r="V463" s="158">
        <f>ROUND(E463*U463,2)</f>
        <v>4.51</v>
      </c>
      <c r="W463" s="158"/>
      <c r="X463" s="158" t="s">
        <v>156</v>
      </c>
      <c r="Y463" s="158" t="s">
        <v>157</v>
      </c>
      <c r="Z463" s="147"/>
      <c r="AA463" s="147"/>
      <c r="AB463" s="147"/>
      <c r="AC463" s="147"/>
      <c r="AD463" s="147"/>
      <c r="AE463" s="147"/>
      <c r="AF463" s="147"/>
      <c r="AG463" s="147" t="s">
        <v>158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2" x14ac:dyDescent="0.2">
      <c r="A464" s="154"/>
      <c r="B464" s="155"/>
      <c r="C464" s="190" t="s">
        <v>567</v>
      </c>
      <c r="D464" s="160"/>
      <c r="E464" s="161">
        <v>29.29</v>
      </c>
      <c r="F464" s="158"/>
      <c r="G464" s="158"/>
      <c r="H464" s="158"/>
      <c r="I464" s="158"/>
      <c r="J464" s="158"/>
      <c r="K464" s="158"/>
      <c r="L464" s="158"/>
      <c r="M464" s="158"/>
      <c r="N464" s="157"/>
      <c r="O464" s="157"/>
      <c r="P464" s="157"/>
      <c r="Q464" s="157"/>
      <c r="R464" s="158"/>
      <c r="S464" s="158"/>
      <c r="T464" s="158"/>
      <c r="U464" s="158"/>
      <c r="V464" s="158"/>
      <c r="W464" s="158"/>
      <c r="X464" s="158"/>
      <c r="Y464" s="158"/>
      <c r="Z464" s="147"/>
      <c r="AA464" s="147"/>
      <c r="AB464" s="147"/>
      <c r="AC464" s="147"/>
      <c r="AD464" s="147"/>
      <c r="AE464" s="147"/>
      <c r="AF464" s="147"/>
      <c r="AG464" s="147" t="s">
        <v>162</v>
      </c>
      <c r="AH464" s="147">
        <v>5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ht="22.5" outlineLevel="1" x14ac:dyDescent="0.2">
      <c r="A465" s="172">
        <v>110</v>
      </c>
      <c r="B465" s="173" t="s">
        <v>568</v>
      </c>
      <c r="C465" s="189" t="s">
        <v>569</v>
      </c>
      <c r="D465" s="174" t="s">
        <v>166</v>
      </c>
      <c r="E465" s="175">
        <v>28.83</v>
      </c>
      <c r="F465" s="176"/>
      <c r="G465" s="177">
        <f>ROUND(E465*F465,2)</f>
        <v>0</v>
      </c>
      <c r="H465" s="176"/>
      <c r="I465" s="177">
        <f>ROUND(E465*H465,2)</f>
        <v>0</v>
      </c>
      <c r="J465" s="176"/>
      <c r="K465" s="177">
        <f>ROUND(E465*J465,2)</f>
        <v>0</v>
      </c>
      <c r="L465" s="177">
        <v>21</v>
      </c>
      <c r="M465" s="177">
        <f>G465*(1+L465/100)</f>
        <v>0</v>
      </c>
      <c r="N465" s="175">
        <v>5.0400000000000002E-3</v>
      </c>
      <c r="O465" s="175">
        <f>ROUND(E465*N465,2)</f>
        <v>0.15</v>
      </c>
      <c r="P465" s="175">
        <v>0</v>
      </c>
      <c r="Q465" s="175">
        <f>ROUND(E465*P465,2)</f>
        <v>0</v>
      </c>
      <c r="R465" s="177" t="s">
        <v>556</v>
      </c>
      <c r="S465" s="177" t="s">
        <v>154</v>
      </c>
      <c r="T465" s="178" t="s">
        <v>155</v>
      </c>
      <c r="U465" s="158">
        <v>0.97799999999999998</v>
      </c>
      <c r="V465" s="158">
        <f>ROUND(E465*U465,2)</f>
        <v>28.2</v>
      </c>
      <c r="W465" s="158"/>
      <c r="X465" s="158" t="s">
        <v>156</v>
      </c>
      <c r="Y465" s="158" t="s">
        <v>157</v>
      </c>
      <c r="Z465" s="147"/>
      <c r="AA465" s="147"/>
      <c r="AB465" s="147"/>
      <c r="AC465" s="147"/>
      <c r="AD465" s="147"/>
      <c r="AE465" s="147"/>
      <c r="AF465" s="147"/>
      <c r="AG465" s="147" t="s">
        <v>158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2" x14ac:dyDescent="0.2">
      <c r="A466" s="154"/>
      <c r="B466" s="155"/>
      <c r="C466" s="190" t="s">
        <v>191</v>
      </c>
      <c r="D466" s="160"/>
      <c r="E466" s="161"/>
      <c r="F466" s="158"/>
      <c r="G466" s="158"/>
      <c r="H466" s="158"/>
      <c r="I466" s="158"/>
      <c r="J466" s="158"/>
      <c r="K466" s="158"/>
      <c r="L466" s="158"/>
      <c r="M466" s="158"/>
      <c r="N466" s="157"/>
      <c r="O466" s="157"/>
      <c r="P466" s="157"/>
      <c r="Q466" s="157"/>
      <c r="R466" s="158"/>
      <c r="S466" s="158"/>
      <c r="T466" s="158"/>
      <c r="U466" s="158"/>
      <c r="V466" s="158"/>
      <c r="W466" s="158"/>
      <c r="X466" s="158"/>
      <c r="Y466" s="158"/>
      <c r="Z466" s="147"/>
      <c r="AA466" s="147"/>
      <c r="AB466" s="147"/>
      <c r="AC466" s="147"/>
      <c r="AD466" s="147"/>
      <c r="AE466" s="147"/>
      <c r="AF466" s="147"/>
      <c r="AG466" s="147" t="s">
        <v>162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3" x14ac:dyDescent="0.2">
      <c r="A467" s="154"/>
      <c r="B467" s="155"/>
      <c r="C467" s="190" t="s">
        <v>308</v>
      </c>
      <c r="D467" s="160"/>
      <c r="E467" s="161">
        <v>19.66</v>
      </c>
      <c r="F467" s="158"/>
      <c r="G467" s="158"/>
      <c r="H467" s="158"/>
      <c r="I467" s="158"/>
      <c r="J467" s="158"/>
      <c r="K467" s="158"/>
      <c r="L467" s="158"/>
      <c r="M467" s="158"/>
      <c r="N467" s="157"/>
      <c r="O467" s="157"/>
      <c r="P467" s="157"/>
      <c r="Q467" s="157"/>
      <c r="R467" s="158"/>
      <c r="S467" s="158"/>
      <c r="T467" s="158"/>
      <c r="U467" s="158"/>
      <c r="V467" s="158"/>
      <c r="W467" s="158"/>
      <c r="X467" s="158"/>
      <c r="Y467" s="158"/>
      <c r="Z467" s="147"/>
      <c r="AA467" s="147"/>
      <c r="AB467" s="147"/>
      <c r="AC467" s="147"/>
      <c r="AD467" s="147"/>
      <c r="AE467" s="147"/>
      <c r="AF467" s="147"/>
      <c r="AG467" s="147" t="s">
        <v>162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3" x14ac:dyDescent="0.2">
      <c r="A468" s="154"/>
      <c r="B468" s="155"/>
      <c r="C468" s="190" t="s">
        <v>309</v>
      </c>
      <c r="D468" s="160"/>
      <c r="E468" s="161">
        <v>0.54</v>
      </c>
      <c r="F468" s="158"/>
      <c r="G468" s="158"/>
      <c r="H468" s="158"/>
      <c r="I468" s="158"/>
      <c r="J468" s="158"/>
      <c r="K468" s="158"/>
      <c r="L468" s="158"/>
      <c r="M468" s="158"/>
      <c r="N468" s="157"/>
      <c r="O468" s="157"/>
      <c r="P468" s="157"/>
      <c r="Q468" s="157"/>
      <c r="R468" s="158"/>
      <c r="S468" s="158"/>
      <c r="T468" s="158"/>
      <c r="U468" s="158"/>
      <c r="V468" s="158"/>
      <c r="W468" s="158"/>
      <c r="X468" s="158"/>
      <c r="Y468" s="158"/>
      <c r="Z468" s="147"/>
      <c r="AA468" s="147"/>
      <c r="AB468" s="147"/>
      <c r="AC468" s="147"/>
      <c r="AD468" s="147"/>
      <c r="AE468" s="147"/>
      <c r="AF468" s="147"/>
      <c r="AG468" s="147" t="s">
        <v>162</v>
      </c>
      <c r="AH468" s="147">
        <v>0</v>
      </c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3" x14ac:dyDescent="0.2">
      <c r="A469" s="154"/>
      <c r="B469" s="155"/>
      <c r="C469" s="190" t="s">
        <v>310</v>
      </c>
      <c r="D469" s="160"/>
      <c r="E469" s="161">
        <v>0.19</v>
      </c>
      <c r="F469" s="158"/>
      <c r="G469" s="158"/>
      <c r="H469" s="158"/>
      <c r="I469" s="158"/>
      <c r="J469" s="158"/>
      <c r="K469" s="158"/>
      <c r="L469" s="158"/>
      <c r="M469" s="158"/>
      <c r="N469" s="157"/>
      <c r="O469" s="157"/>
      <c r="P469" s="157"/>
      <c r="Q469" s="157"/>
      <c r="R469" s="158"/>
      <c r="S469" s="158"/>
      <c r="T469" s="158"/>
      <c r="U469" s="158"/>
      <c r="V469" s="158"/>
      <c r="W469" s="158"/>
      <c r="X469" s="158"/>
      <c r="Y469" s="158"/>
      <c r="Z469" s="147"/>
      <c r="AA469" s="147"/>
      <c r="AB469" s="147"/>
      <c r="AC469" s="147"/>
      <c r="AD469" s="147"/>
      <c r="AE469" s="147"/>
      <c r="AF469" s="147"/>
      <c r="AG469" s="147" t="s">
        <v>162</v>
      </c>
      <c r="AH469" s="147">
        <v>0</v>
      </c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3" x14ac:dyDescent="0.2">
      <c r="A470" s="154"/>
      <c r="B470" s="155"/>
      <c r="C470" s="190" t="s">
        <v>311</v>
      </c>
      <c r="D470" s="160"/>
      <c r="E470" s="161">
        <v>3.43</v>
      </c>
      <c r="F470" s="158"/>
      <c r="G470" s="158"/>
      <c r="H470" s="158"/>
      <c r="I470" s="158"/>
      <c r="J470" s="158"/>
      <c r="K470" s="158"/>
      <c r="L470" s="158"/>
      <c r="M470" s="158"/>
      <c r="N470" s="157"/>
      <c r="O470" s="157"/>
      <c r="P470" s="157"/>
      <c r="Q470" s="157"/>
      <c r="R470" s="158"/>
      <c r="S470" s="158"/>
      <c r="T470" s="158"/>
      <c r="U470" s="158"/>
      <c r="V470" s="158"/>
      <c r="W470" s="158"/>
      <c r="X470" s="158"/>
      <c r="Y470" s="158"/>
      <c r="Z470" s="147"/>
      <c r="AA470" s="147"/>
      <c r="AB470" s="147"/>
      <c r="AC470" s="147"/>
      <c r="AD470" s="147"/>
      <c r="AE470" s="147"/>
      <c r="AF470" s="147"/>
      <c r="AG470" s="147" t="s">
        <v>162</v>
      </c>
      <c r="AH470" s="147">
        <v>0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3" x14ac:dyDescent="0.2">
      <c r="A471" s="154"/>
      <c r="B471" s="155"/>
      <c r="C471" s="190" t="s">
        <v>312</v>
      </c>
      <c r="D471" s="160"/>
      <c r="E471" s="161">
        <v>0.12</v>
      </c>
      <c r="F471" s="158"/>
      <c r="G471" s="158"/>
      <c r="H471" s="158"/>
      <c r="I471" s="158"/>
      <c r="J471" s="158"/>
      <c r="K471" s="158"/>
      <c r="L471" s="158"/>
      <c r="M471" s="158"/>
      <c r="N471" s="157"/>
      <c r="O471" s="157"/>
      <c r="P471" s="157"/>
      <c r="Q471" s="157"/>
      <c r="R471" s="158"/>
      <c r="S471" s="158"/>
      <c r="T471" s="158"/>
      <c r="U471" s="158"/>
      <c r="V471" s="158"/>
      <c r="W471" s="158"/>
      <c r="X471" s="158"/>
      <c r="Y471" s="158"/>
      <c r="Z471" s="147"/>
      <c r="AA471" s="147"/>
      <c r="AB471" s="147"/>
      <c r="AC471" s="147"/>
      <c r="AD471" s="147"/>
      <c r="AE471" s="147"/>
      <c r="AF471" s="147"/>
      <c r="AG471" s="147" t="s">
        <v>162</v>
      </c>
      <c r="AH471" s="147">
        <v>0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3" x14ac:dyDescent="0.2">
      <c r="A472" s="154"/>
      <c r="B472" s="155"/>
      <c r="C472" s="190" t="s">
        <v>458</v>
      </c>
      <c r="D472" s="160"/>
      <c r="E472" s="161">
        <v>4.8899999999999997</v>
      </c>
      <c r="F472" s="158"/>
      <c r="G472" s="158"/>
      <c r="H472" s="158"/>
      <c r="I472" s="158"/>
      <c r="J472" s="158"/>
      <c r="K472" s="158"/>
      <c r="L472" s="158"/>
      <c r="M472" s="158"/>
      <c r="N472" s="157"/>
      <c r="O472" s="157"/>
      <c r="P472" s="157"/>
      <c r="Q472" s="157"/>
      <c r="R472" s="158"/>
      <c r="S472" s="158"/>
      <c r="T472" s="158"/>
      <c r="U472" s="158"/>
      <c r="V472" s="158"/>
      <c r="W472" s="158"/>
      <c r="X472" s="158"/>
      <c r="Y472" s="158"/>
      <c r="Z472" s="147"/>
      <c r="AA472" s="147"/>
      <c r="AB472" s="147"/>
      <c r="AC472" s="147"/>
      <c r="AD472" s="147"/>
      <c r="AE472" s="147"/>
      <c r="AF472" s="147"/>
      <c r="AG472" s="147" t="s">
        <v>162</v>
      </c>
      <c r="AH472" s="147">
        <v>0</v>
      </c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ht="22.5" outlineLevel="1" x14ac:dyDescent="0.2">
      <c r="A473" s="172">
        <v>111</v>
      </c>
      <c r="B473" s="173" t="s">
        <v>570</v>
      </c>
      <c r="C473" s="189" t="s">
        <v>571</v>
      </c>
      <c r="D473" s="174" t="s">
        <v>235</v>
      </c>
      <c r="E473" s="175">
        <v>10.82</v>
      </c>
      <c r="F473" s="176"/>
      <c r="G473" s="177">
        <f>ROUND(E473*F473,2)</f>
        <v>0</v>
      </c>
      <c r="H473" s="176"/>
      <c r="I473" s="177">
        <f>ROUND(E473*H473,2)</f>
        <v>0</v>
      </c>
      <c r="J473" s="176"/>
      <c r="K473" s="177">
        <f>ROUND(E473*J473,2)</f>
        <v>0</v>
      </c>
      <c r="L473" s="177">
        <v>21</v>
      </c>
      <c r="M473" s="177">
        <f>G473*(1+L473/100)</f>
        <v>0</v>
      </c>
      <c r="N473" s="175">
        <v>6.0000000000000002E-5</v>
      </c>
      <c r="O473" s="175">
        <f>ROUND(E473*N473,2)</f>
        <v>0</v>
      </c>
      <c r="P473" s="175">
        <v>0</v>
      </c>
      <c r="Q473" s="175">
        <f>ROUND(E473*P473,2)</f>
        <v>0</v>
      </c>
      <c r="R473" s="177" t="s">
        <v>556</v>
      </c>
      <c r="S473" s="177" t="s">
        <v>154</v>
      </c>
      <c r="T473" s="178" t="s">
        <v>155</v>
      </c>
      <c r="U473" s="158">
        <v>7.0000000000000007E-2</v>
      </c>
      <c r="V473" s="158">
        <f>ROUND(E473*U473,2)</f>
        <v>0.76</v>
      </c>
      <c r="W473" s="158"/>
      <c r="X473" s="158" t="s">
        <v>156</v>
      </c>
      <c r="Y473" s="158" t="s">
        <v>157</v>
      </c>
      <c r="Z473" s="147"/>
      <c r="AA473" s="147"/>
      <c r="AB473" s="147"/>
      <c r="AC473" s="147"/>
      <c r="AD473" s="147"/>
      <c r="AE473" s="147"/>
      <c r="AF473" s="147"/>
      <c r="AG473" s="147" t="s">
        <v>158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2" x14ac:dyDescent="0.2">
      <c r="A474" s="154"/>
      <c r="B474" s="155"/>
      <c r="C474" s="254" t="s">
        <v>572</v>
      </c>
      <c r="D474" s="255"/>
      <c r="E474" s="255"/>
      <c r="F474" s="255"/>
      <c r="G474" s="255"/>
      <c r="H474" s="158"/>
      <c r="I474" s="158"/>
      <c r="J474" s="158"/>
      <c r="K474" s="158"/>
      <c r="L474" s="158"/>
      <c r="M474" s="158"/>
      <c r="N474" s="157"/>
      <c r="O474" s="157"/>
      <c r="P474" s="157"/>
      <c r="Q474" s="157"/>
      <c r="R474" s="158"/>
      <c r="S474" s="158"/>
      <c r="T474" s="158"/>
      <c r="U474" s="158"/>
      <c r="V474" s="158"/>
      <c r="W474" s="158"/>
      <c r="X474" s="158"/>
      <c r="Y474" s="158"/>
      <c r="Z474" s="147"/>
      <c r="AA474" s="147"/>
      <c r="AB474" s="147"/>
      <c r="AC474" s="147"/>
      <c r="AD474" s="147"/>
      <c r="AE474" s="147"/>
      <c r="AF474" s="147"/>
      <c r="AG474" s="147" t="s">
        <v>173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2" x14ac:dyDescent="0.2">
      <c r="A475" s="154"/>
      <c r="B475" s="155"/>
      <c r="C475" s="190" t="s">
        <v>191</v>
      </c>
      <c r="D475" s="160"/>
      <c r="E475" s="161"/>
      <c r="F475" s="158"/>
      <c r="G475" s="158"/>
      <c r="H475" s="158"/>
      <c r="I475" s="158"/>
      <c r="J475" s="158"/>
      <c r="K475" s="158"/>
      <c r="L475" s="158"/>
      <c r="M475" s="158"/>
      <c r="N475" s="157"/>
      <c r="O475" s="157"/>
      <c r="P475" s="157"/>
      <c r="Q475" s="157"/>
      <c r="R475" s="158"/>
      <c r="S475" s="158"/>
      <c r="T475" s="158"/>
      <c r="U475" s="158"/>
      <c r="V475" s="158"/>
      <c r="W475" s="158"/>
      <c r="X475" s="158"/>
      <c r="Y475" s="158"/>
      <c r="Z475" s="147"/>
      <c r="AA475" s="147"/>
      <c r="AB475" s="147"/>
      <c r="AC475" s="147"/>
      <c r="AD475" s="147"/>
      <c r="AE475" s="147"/>
      <c r="AF475" s="147"/>
      <c r="AG475" s="147" t="s">
        <v>162</v>
      </c>
      <c r="AH475" s="147">
        <v>0</v>
      </c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3" x14ac:dyDescent="0.2">
      <c r="A476" s="154"/>
      <c r="B476" s="155"/>
      <c r="C476" s="190" t="s">
        <v>573</v>
      </c>
      <c r="D476" s="160"/>
      <c r="E476" s="161">
        <v>10.82</v>
      </c>
      <c r="F476" s="158"/>
      <c r="G476" s="158"/>
      <c r="H476" s="158"/>
      <c r="I476" s="158"/>
      <c r="J476" s="158"/>
      <c r="K476" s="158"/>
      <c r="L476" s="158"/>
      <c r="M476" s="158"/>
      <c r="N476" s="157"/>
      <c r="O476" s="157"/>
      <c r="P476" s="157"/>
      <c r="Q476" s="157"/>
      <c r="R476" s="158"/>
      <c r="S476" s="158"/>
      <c r="T476" s="158"/>
      <c r="U476" s="158"/>
      <c r="V476" s="158"/>
      <c r="W476" s="158"/>
      <c r="X476" s="158"/>
      <c r="Y476" s="158"/>
      <c r="Z476" s="147"/>
      <c r="AA476" s="147"/>
      <c r="AB476" s="147"/>
      <c r="AC476" s="147"/>
      <c r="AD476" s="147"/>
      <c r="AE476" s="147"/>
      <c r="AF476" s="147"/>
      <c r="AG476" s="147" t="s">
        <v>162</v>
      </c>
      <c r="AH476" s="147">
        <v>0</v>
      </c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1" x14ac:dyDescent="0.2">
      <c r="A477" s="172">
        <v>112</v>
      </c>
      <c r="B477" s="173" t="s">
        <v>574</v>
      </c>
      <c r="C477" s="189" t="s">
        <v>575</v>
      </c>
      <c r="D477" s="174" t="s">
        <v>415</v>
      </c>
      <c r="E477" s="175">
        <v>34.934899999999999</v>
      </c>
      <c r="F477" s="176"/>
      <c r="G477" s="177">
        <f>ROUND(E477*F477,2)</f>
        <v>0</v>
      </c>
      <c r="H477" s="176"/>
      <c r="I477" s="177">
        <f>ROUND(E477*H477,2)</f>
        <v>0</v>
      </c>
      <c r="J477" s="176"/>
      <c r="K477" s="177">
        <f>ROUND(E477*J477,2)</f>
        <v>0</v>
      </c>
      <c r="L477" s="177">
        <v>21</v>
      </c>
      <c r="M477" s="177">
        <f>G477*(1+L477/100)</f>
        <v>0</v>
      </c>
      <c r="N477" s="175">
        <v>0</v>
      </c>
      <c r="O477" s="175">
        <f>ROUND(E477*N477,2)</f>
        <v>0</v>
      </c>
      <c r="P477" s="175">
        <v>0</v>
      </c>
      <c r="Q477" s="175">
        <f>ROUND(E477*P477,2)</f>
        <v>0</v>
      </c>
      <c r="R477" s="177"/>
      <c r="S477" s="177" t="s">
        <v>204</v>
      </c>
      <c r="T477" s="178" t="s">
        <v>205</v>
      </c>
      <c r="U477" s="158">
        <v>0</v>
      </c>
      <c r="V477" s="158">
        <f>ROUND(E477*U477,2)</f>
        <v>0</v>
      </c>
      <c r="W477" s="158"/>
      <c r="X477" s="158" t="s">
        <v>485</v>
      </c>
      <c r="Y477" s="158" t="s">
        <v>157</v>
      </c>
      <c r="Z477" s="147"/>
      <c r="AA477" s="147"/>
      <c r="AB477" s="147"/>
      <c r="AC477" s="147"/>
      <c r="AD477" s="147"/>
      <c r="AE477" s="147"/>
      <c r="AF477" s="147"/>
      <c r="AG477" s="147" t="s">
        <v>486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2" x14ac:dyDescent="0.2">
      <c r="A478" s="154"/>
      <c r="B478" s="155"/>
      <c r="C478" s="190" t="s">
        <v>576</v>
      </c>
      <c r="D478" s="160"/>
      <c r="E478" s="161">
        <v>31.713000000000001</v>
      </c>
      <c r="F478" s="158"/>
      <c r="G478" s="158"/>
      <c r="H478" s="158"/>
      <c r="I478" s="158"/>
      <c r="J478" s="158"/>
      <c r="K478" s="158"/>
      <c r="L478" s="158"/>
      <c r="M478" s="158"/>
      <c r="N478" s="157"/>
      <c r="O478" s="157"/>
      <c r="P478" s="157"/>
      <c r="Q478" s="157"/>
      <c r="R478" s="158"/>
      <c r="S478" s="158"/>
      <c r="T478" s="158"/>
      <c r="U478" s="158"/>
      <c r="V478" s="158"/>
      <c r="W478" s="158"/>
      <c r="X478" s="158"/>
      <c r="Y478" s="158"/>
      <c r="Z478" s="147"/>
      <c r="AA478" s="147"/>
      <c r="AB478" s="147"/>
      <c r="AC478" s="147"/>
      <c r="AD478" s="147"/>
      <c r="AE478" s="147"/>
      <c r="AF478" s="147"/>
      <c r="AG478" s="147" t="s">
        <v>162</v>
      </c>
      <c r="AH478" s="147">
        <v>5</v>
      </c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3" x14ac:dyDescent="0.2">
      <c r="A479" s="154"/>
      <c r="B479" s="155"/>
      <c r="C479" s="190" t="s">
        <v>577</v>
      </c>
      <c r="D479" s="160"/>
      <c r="E479" s="161">
        <v>3.2219000000000002</v>
      </c>
      <c r="F479" s="158"/>
      <c r="G479" s="158"/>
      <c r="H479" s="158"/>
      <c r="I479" s="158"/>
      <c r="J479" s="158"/>
      <c r="K479" s="158"/>
      <c r="L479" s="158"/>
      <c r="M479" s="158"/>
      <c r="N479" s="157"/>
      <c r="O479" s="157"/>
      <c r="P479" s="157"/>
      <c r="Q479" s="157"/>
      <c r="R479" s="158"/>
      <c r="S479" s="158"/>
      <c r="T479" s="158"/>
      <c r="U479" s="158"/>
      <c r="V479" s="158"/>
      <c r="W479" s="158"/>
      <c r="X479" s="158"/>
      <c r="Y479" s="158"/>
      <c r="Z479" s="147"/>
      <c r="AA479" s="147"/>
      <c r="AB479" s="147"/>
      <c r="AC479" s="147"/>
      <c r="AD479" s="147"/>
      <c r="AE479" s="147"/>
      <c r="AF479" s="147"/>
      <c r="AG479" s="147" t="s">
        <v>162</v>
      </c>
      <c r="AH479" s="147">
        <v>5</v>
      </c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54">
        <v>113</v>
      </c>
      <c r="B480" s="155" t="s">
        <v>578</v>
      </c>
      <c r="C480" s="192" t="s">
        <v>579</v>
      </c>
      <c r="D480" s="156" t="s">
        <v>0</v>
      </c>
      <c r="E480" s="187"/>
      <c r="F480" s="159"/>
      <c r="G480" s="158">
        <f>ROUND(E480*F480,2)</f>
        <v>0</v>
      </c>
      <c r="H480" s="159"/>
      <c r="I480" s="158">
        <f>ROUND(E480*H480,2)</f>
        <v>0</v>
      </c>
      <c r="J480" s="159"/>
      <c r="K480" s="158">
        <f>ROUND(E480*J480,2)</f>
        <v>0</v>
      </c>
      <c r="L480" s="158">
        <v>21</v>
      </c>
      <c r="M480" s="158">
        <f>G480*(1+L480/100)</f>
        <v>0</v>
      </c>
      <c r="N480" s="157">
        <v>0</v>
      </c>
      <c r="O480" s="157">
        <f>ROUND(E480*N480,2)</f>
        <v>0</v>
      </c>
      <c r="P480" s="157">
        <v>0</v>
      </c>
      <c r="Q480" s="157">
        <f>ROUND(E480*P480,2)</f>
        <v>0</v>
      </c>
      <c r="R480" s="158" t="s">
        <v>556</v>
      </c>
      <c r="S480" s="158" t="s">
        <v>154</v>
      </c>
      <c r="T480" s="158" t="s">
        <v>155</v>
      </c>
      <c r="U480" s="158">
        <v>0</v>
      </c>
      <c r="V480" s="158">
        <f>ROUND(E480*U480,2)</f>
        <v>0</v>
      </c>
      <c r="W480" s="158"/>
      <c r="X480" s="158" t="s">
        <v>447</v>
      </c>
      <c r="Y480" s="158" t="s">
        <v>157</v>
      </c>
      <c r="Z480" s="147"/>
      <c r="AA480" s="147"/>
      <c r="AB480" s="147"/>
      <c r="AC480" s="147"/>
      <c r="AD480" s="147"/>
      <c r="AE480" s="147"/>
      <c r="AF480" s="147"/>
      <c r="AG480" s="147" t="s">
        <v>448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2" x14ac:dyDescent="0.2">
      <c r="A481" s="154"/>
      <c r="B481" s="155"/>
      <c r="C481" s="256" t="s">
        <v>492</v>
      </c>
      <c r="D481" s="257"/>
      <c r="E481" s="257"/>
      <c r="F481" s="257"/>
      <c r="G481" s="257"/>
      <c r="H481" s="158"/>
      <c r="I481" s="158"/>
      <c r="J481" s="158"/>
      <c r="K481" s="158"/>
      <c r="L481" s="158"/>
      <c r="M481" s="158"/>
      <c r="N481" s="157"/>
      <c r="O481" s="157"/>
      <c r="P481" s="157"/>
      <c r="Q481" s="157"/>
      <c r="R481" s="158"/>
      <c r="S481" s="158"/>
      <c r="T481" s="158"/>
      <c r="U481" s="158"/>
      <c r="V481" s="158"/>
      <c r="W481" s="158"/>
      <c r="X481" s="158"/>
      <c r="Y481" s="158"/>
      <c r="Z481" s="147"/>
      <c r="AA481" s="147"/>
      <c r="AB481" s="147"/>
      <c r="AC481" s="147"/>
      <c r="AD481" s="147"/>
      <c r="AE481" s="147"/>
      <c r="AF481" s="147"/>
      <c r="AG481" s="147" t="s">
        <v>160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x14ac:dyDescent="0.2">
      <c r="A482" s="165" t="s">
        <v>148</v>
      </c>
      <c r="B482" s="166" t="s">
        <v>107</v>
      </c>
      <c r="C482" s="188" t="s">
        <v>108</v>
      </c>
      <c r="D482" s="167"/>
      <c r="E482" s="168"/>
      <c r="F482" s="169"/>
      <c r="G482" s="169">
        <f>SUMIF(AG483:AG575,"&lt;&gt;NOR",G483:G575)</f>
        <v>0</v>
      </c>
      <c r="H482" s="169"/>
      <c r="I482" s="169">
        <f>SUM(I483:I575)</f>
        <v>0</v>
      </c>
      <c r="J482" s="169"/>
      <c r="K482" s="169">
        <f>SUM(K483:K575)</f>
        <v>0</v>
      </c>
      <c r="L482" s="169"/>
      <c r="M482" s="169">
        <f>SUM(M483:M575)</f>
        <v>0</v>
      </c>
      <c r="N482" s="168"/>
      <c r="O482" s="168">
        <f>SUM(O483:O575)</f>
        <v>2.14</v>
      </c>
      <c r="P482" s="168"/>
      <c r="Q482" s="168">
        <f>SUM(Q483:Q575)</f>
        <v>0</v>
      </c>
      <c r="R482" s="169"/>
      <c r="S482" s="169"/>
      <c r="T482" s="170"/>
      <c r="U482" s="164"/>
      <c r="V482" s="164">
        <f>SUM(V483:V575)</f>
        <v>214.58999999999997</v>
      </c>
      <c r="W482" s="164"/>
      <c r="X482" s="164"/>
      <c r="Y482" s="164"/>
      <c r="AG482" t="s">
        <v>149</v>
      </c>
    </row>
    <row r="483" spans="1:60" ht="22.5" outlineLevel="1" x14ac:dyDescent="0.2">
      <c r="A483" s="172">
        <v>114</v>
      </c>
      <c r="B483" s="173" t="s">
        <v>580</v>
      </c>
      <c r="C483" s="189" t="s">
        <v>581</v>
      </c>
      <c r="D483" s="174" t="s">
        <v>166</v>
      </c>
      <c r="E483" s="175">
        <v>113.02</v>
      </c>
      <c r="F483" s="176"/>
      <c r="G483" s="177">
        <f>ROUND(E483*F483,2)</f>
        <v>0</v>
      </c>
      <c r="H483" s="176"/>
      <c r="I483" s="177">
        <f>ROUND(E483*H483,2)</f>
        <v>0</v>
      </c>
      <c r="J483" s="176"/>
      <c r="K483" s="177">
        <f>ROUND(E483*J483,2)</f>
        <v>0</v>
      </c>
      <c r="L483" s="177">
        <v>21</v>
      </c>
      <c r="M483" s="177">
        <f>G483*(1+L483/100)</f>
        <v>0</v>
      </c>
      <c r="N483" s="175">
        <v>0</v>
      </c>
      <c r="O483" s="175">
        <f>ROUND(E483*N483,2)</f>
        <v>0</v>
      </c>
      <c r="P483" s="175">
        <v>0</v>
      </c>
      <c r="Q483" s="175">
        <f>ROUND(E483*P483,2)</f>
        <v>0</v>
      </c>
      <c r="R483" s="177" t="s">
        <v>582</v>
      </c>
      <c r="S483" s="177" t="s">
        <v>154</v>
      </c>
      <c r="T483" s="178" t="s">
        <v>155</v>
      </c>
      <c r="U483" s="158">
        <v>1.6E-2</v>
      </c>
      <c r="V483" s="158">
        <f>ROUND(E483*U483,2)</f>
        <v>1.81</v>
      </c>
      <c r="W483" s="158"/>
      <c r="X483" s="158" t="s">
        <v>156</v>
      </c>
      <c r="Y483" s="158" t="s">
        <v>157</v>
      </c>
      <c r="Z483" s="147"/>
      <c r="AA483" s="147"/>
      <c r="AB483" s="147"/>
      <c r="AC483" s="147"/>
      <c r="AD483" s="147"/>
      <c r="AE483" s="147"/>
      <c r="AF483" s="147"/>
      <c r="AG483" s="147" t="s">
        <v>158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2" x14ac:dyDescent="0.2">
      <c r="A484" s="154"/>
      <c r="B484" s="155"/>
      <c r="C484" s="190" t="s">
        <v>191</v>
      </c>
      <c r="D484" s="160"/>
      <c r="E484" s="161"/>
      <c r="F484" s="158"/>
      <c r="G484" s="158"/>
      <c r="H484" s="158"/>
      <c r="I484" s="158"/>
      <c r="J484" s="158"/>
      <c r="K484" s="158"/>
      <c r="L484" s="158"/>
      <c r="M484" s="158"/>
      <c r="N484" s="157"/>
      <c r="O484" s="157"/>
      <c r="P484" s="157"/>
      <c r="Q484" s="157"/>
      <c r="R484" s="158"/>
      <c r="S484" s="158"/>
      <c r="T484" s="158"/>
      <c r="U484" s="158"/>
      <c r="V484" s="158"/>
      <c r="W484" s="158"/>
      <c r="X484" s="158"/>
      <c r="Y484" s="158"/>
      <c r="Z484" s="147"/>
      <c r="AA484" s="147"/>
      <c r="AB484" s="147"/>
      <c r="AC484" s="147"/>
      <c r="AD484" s="147"/>
      <c r="AE484" s="147"/>
      <c r="AF484" s="147"/>
      <c r="AG484" s="147" t="s">
        <v>162</v>
      </c>
      <c r="AH484" s="147">
        <v>0</v>
      </c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3" x14ac:dyDescent="0.2">
      <c r="A485" s="154"/>
      <c r="B485" s="155"/>
      <c r="C485" s="190" t="s">
        <v>316</v>
      </c>
      <c r="D485" s="160"/>
      <c r="E485" s="161">
        <v>21.35</v>
      </c>
      <c r="F485" s="158"/>
      <c r="G485" s="158"/>
      <c r="H485" s="158"/>
      <c r="I485" s="158"/>
      <c r="J485" s="158"/>
      <c r="K485" s="158"/>
      <c r="L485" s="158"/>
      <c r="M485" s="158"/>
      <c r="N485" s="157"/>
      <c r="O485" s="157"/>
      <c r="P485" s="157"/>
      <c r="Q485" s="157"/>
      <c r="R485" s="158"/>
      <c r="S485" s="158"/>
      <c r="T485" s="158"/>
      <c r="U485" s="158"/>
      <c r="V485" s="158"/>
      <c r="W485" s="158"/>
      <c r="X485" s="158"/>
      <c r="Y485" s="158"/>
      <c r="Z485" s="147"/>
      <c r="AA485" s="147"/>
      <c r="AB485" s="147"/>
      <c r="AC485" s="147"/>
      <c r="AD485" s="147"/>
      <c r="AE485" s="147"/>
      <c r="AF485" s="147"/>
      <c r="AG485" s="147" t="s">
        <v>162</v>
      </c>
      <c r="AH485" s="147">
        <v>0</v>
      </c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3" x14ac:dyDescent="0.2">
      <c r="A486" s="154"/>
      <c r="B486" s="155"/>
      <c r="C486" s="190" t="s">
        <v>317</v>
      </c>
      <c r="D486" s="160"/>
      <c r="E486" s="161">
        <v>0.42</v>
      </c>
      <c r="F486" s="158"/>
      <c r="G486" s="158"/>
      <c r="H486" s="158"/>
      <c r="I486" s="158"/>
      <c r="J486" s="158"/>
      <c r="K486" s="158"/>
      <c r="L486" s="158"/>
      <c r="M486" s="158"/>
      <c r="N486" s="157"/>
      <c r="O486" s="157"/>
      <c r="P486" s="157"/>
      <c r="Q486" s="157"/>
      <c r="R486" s="158"/>
      <c r="S486" s="158"/>
      <c r="T486" s="158"/>
      <c r="U486" s="158"/>
      <c r="V486" s="158"/>
      <c r="W486" s="158"/>
      <c r="X486" s="158"/>
      <c r="Y486" s="158"/>
      <c r="Z486" s="147"/>
      <c r="AA486" s="147"/>
      <c r="AB486" s="147"/>
      <c r="AC486" s="147"/>
      <c r="AD486" s="147"/>
      <c r="AE486" s="147"/>
      <c r="AF486" s="147"/>
      <c r="AG486" s="147" t="s">
        <v>162</v>
      </c>
      <c r="AH486" s="147">
        <v>0</v>
      </c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3" x14ac:dyDescent="0.2">
      <c r="A487" s="154"/>
      <c r="B487" s="155"/>
      <c r="C487" s="190" t="s">
        <v>318</v>
      </c>
      <c r="D487" s="160"/>
      <c r="E487" s="161">
        <v>33.340000000000003</v>
      </c>
      <c r="F487" s="158"/>
      <c r="G487" s="158"/>
      <c r="H487" s="158"/>
      <c r="I487" s="158"/>
      <c r="J487" s="158"/>
      <c r="K487" s="158"/>
      <c r="L487" s="158"/>
      <c r="M487" s="158"/>
      <c r="N487" s="157"/>
      <c r="O487" s="157"/>
      <c r="P487" s="157"/>
      <c r="Q487" s="157"/>
      <c r="R487" s="158"/>
      <c r="S487" s="158"/>
      <c r="T487" s="158"/>
      <c r="U487" s="158"/>
      <c r="V487" s="158"/>
      <c r="W487" s="158"/>
      <c r="X487" s="158"/>
      <c r="Y487" s="158"/>
      <c r="Z487" s="147"/>
      <c r="AA487" s="147"/>
      <c r="AB487" s="147"/>
      <c r="AC487" s="147"/>
      <c r="AD487" s="147"/>
      <c r="AE487" s="147"/>
      <c r="AF487" s="147"/>
      <c r="AG487" s="147" t="s">
        <v>162</v>
      </c>
      <c r="AH487" s="147">
        <v>0</v>
      </c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3" x14ac:dyDescent="0.2">
      <c r="A488" s="154"/>
      <c r="B488" s="155"/>
      <c r="C488" s="190" t="s">
        <v>317</v>
      </c>
      <c r="D488" s="160"/>
      <c r="E488" s="161">
        <v>0.42</v>
      </c>
      <c r="F488" s="158"/>
      <c r="G488" s="158"/>
      <c r="H488" s="158"/>
      <c r="I488" s="158"/>
      <c r="J488" s="158"/>
      <c r="K488" s="158"/>
      <c r="L488" s="158"/>
      <c r="M488" s="158"/>
      <c r="N488" s="157"/>
      <c r="O488" s="157"/>
      <c r="P488" s="157"/>
      <c r="Q488" s="157"/>
      <c r="R488" s="158"/>
      <c r="S488" s="158"/>
      <c r="T488" s="158"/>
      <c r="U488" s="158"/>
      <c r="V488" s="158"/>
      <c r="W488" s="158"/>
      <c r="X488" s="158"/>
      <c r="Y488" s="158"/>
      <c r="Z488" s="147"/>
      <c r="AA488" s="147"/>
      <c r="AB488" s="147"/>
      <c r="AC488" s="147"/>
      <c r="AD488" s="147"/>
      <c r="AE488" s="147"/>
      <c r="AF488" s="147"/>
      <c r="AG488" s="147" t="s">
        <v>162</v>
      </c>
      <c r="AH488" s="147">
        <v>0</v>
      </c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3" x14ac:dyDescent="0.2">
      <c r="A489" s="154"/>
      <c r="B489" s="155"/>
      <c r="C489" s="190" t="s">
        <v>319</v>
      </c>
      <c r="D489" s="160"/>
      <c r="E489" s="161">
        <v>16.670000000000002</v>
      </c>
      <c r="F489" s="158"/>
      <c r="G489" s="158"/>
      <c r="H489" s="158"/>
      <c r="I489" s="158"/>
      <c r="J489" s="158"/>
      <c r="K489" s="158"/>
      <c r="L489" s="158"/>
      <c r="M489" s="158"/>
      <c r="N489" s="157"/>
      <c r="O489" s="157"/>
      <c r="P489" s="157"/>
      <c r="Q489" s="157"/>
      <c r="R489" s="158"/>
      <c r="S489" s="158"/>
      <c r="T489" s="158"/>
      <c r="U489" s="158"/>
      <c r="V489" s="158"/>
      <c r="W489" s="158"/>
      <c r="X489" s="158"/>
      <c r="Y489" s="158"/>
      <c r="Z489" s="147"/>
      <c r="AA489" s="147"/>
      <c r="AB489" s="147"/>
      <c r="AC489" s="147"/>
      <c r="AD489" s="147"/>
      <c r="AE489" s="147"/>
      <c r="AF489" s="147"/>
      <c r="AG489" s="147" t="s">
        <v>162</v>
      </c>
      <c r="AH489" s="147">
        <v>0</v>
      </c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3" x14ac:dyDescent="0.2">
      <c r="A490" s="154"/>
      <c r="B490" s="155"/>
      <c r="C490" s="190" t="s">
        <v>317</v>
      </c>
      <c r="D490" s="160"/>
      <c r="E490" s="161">
        <v>0.42</v>
      </c>
      <c r="F490" s="158"/>
      <c r="G490" s="158"/>
      <c r="H490" s="158"/>
      <c r="I490" s="158"/>
      <c r="J490" s="158"/>
      <c r="K490" s="158"/>
      <c r="L490" s="158"/>
      <c r="M490" s="158"/>
      <c r="N490" s="157"/>
      <c r="O490" s="157"/>
      <c r="P490" s="157"/>
      <c r="Q490" s="157"/>
      <c r="R490" s="158"/>
      <c r="S490" s="158"/>
      <c r="T490" s="158"/>
      <c r="U490" s="158"/>
      <c r="V490" s="158"/>
      <c r="W490" s="158"/>
      <c r="X490" s="158"/>
      <c r="Y490" s="158"/>
      <c r="Z490" s="147"/>
      <c r="AA490" s="147"/>
      <c r="AB490" s="147"/>
      <c r="AC490" s="147"/>
      <c r="AD490" s="147"/>
      <c r="AE490" s="147"/>
      <c r="AF490" s="147"/>
      <c r="AG490" s="147" t="s">
        <v>162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3" x14ac:dyDescent="0.2">
      <c r="A491" s="154"/>
      <c r="B491" s="155"/>
      <c r="C491" s="190" t="s">
        <v>320</v>
      </c>
      <c r="D491" s="160"/>
      <c r="E491" s="161">
        <v>16.670000000000002</v>
      </c>
      <c r="F491" s="158"/>
      <c r="G491" s="158"/>
      <c r="H491" s="158"/>
      <c r="I491" s="158"/>
      <c r="J491" s="158"/>
      <c r="K491" s="158"/>
      <c r="L491" s="158"/>
      <c r="M491" s="158"/>
      <c r="N491" s="157"/>
      <c r="O491" s="157"/>
      <c r="P491" s="157"/>
      <c r="Q491" s="157"/>
      <c r="R491" s="158"/>
      <c r="S491" s="158"/>
      <c r="T491" s="158"/>
      <c r="U491" s="158"/>
      <c r="V491" s="158"/>
      <c r="W491" s="158"/>
      <c r="X491" s="158"/>
      <c r="Y491" s="158"/>
      <c r="Z491" s="147"/>
      <c r="AA491" s="147"/>
      <c r="AB491" s="147"/>
      <c r="AC491" s="147"/>
      <c r="AD491" s="147"/>
      <c r="AE491" s="147"/>
      <c r="AF491" s="147"/>
      <c r="AG491" s="147" t="s">
        <v>162</v>
      </c>
      <c r="AH491" s="147">
        <v>0</v>
      </c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3" x14ac:dyDescent="0.2">
      <c r="A492" s="154"/>
      <c r="B492" s="155"/>
      <c r="C492" s="190" t="s">
        <v>317</v>
      </c>
      <c r="D492" s="160"/>
      <c r="E492" s="161">
        <v>0.42</v>
      </c>
      <c r="F492" s="158"/>
      <c r="G492" s="158"/>
      <c r="H492" s="158"/>
      <c r="I492" s="158"/>
      <c r="J492" s="158"/>
      <c r="K492" s="158"/>
      <c r="L492" s="158"/>
      <c r="M492" s="158"/>
      <c r="N492" s="157"/>
      <c r="O492" s="157"/>
      <c r="P492" s="157"/>
      <c r="Q492" s="157"/>
      <c r="R492" s="158"/>
      <c r="S492" s="158"/>
      <c r="T492" s="158"/>
      <c r="U492" s="158"/>
      <c r="V492" s="158"/>
      <c r="W492" s="158"/>
      <c r="X492" s="158"/>
      <c r="Y492" s="158"/>
      <c r="Z492" s="147"/>
      <c r="AA492" s="147"/>
      <c r="AB492" s="147"/>
      <c r="AC492" s="147"/>
      <c r="AD492" s="147"/>
      <c r="AE492" s="147"/>
      <c r="AF492" s="147"/>
      <c r="AG492" s="147" t="s">
        <v>162</v>
      </c>
      <c r="AH492" s="147">
        <v>0</v>
      </c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3" x14ac:dyDescent="0.2">
      <c r="A493" s="154"/>
      <c r="B493" s="155"/>
      <c r="C493" s="190" t="s">
        <v>321</v>
      </c>
      <c r="D493" s="160"/>
      <c r="E493" s="161">
        <v>22.89</v>
      </c>
      <c r="F493" s="158"/>
      <c r="G493" s="158"/>
      <c r="H493" s="158"/>
      <c r="I493" s="158"/>
      <c r="J493" s="158"/>
      <c r="K493" s="158"/>
      <c r="L493" s="158"/>
      <c r="M493" s="158"/>
      <c r="N493" s="157"/>
      <c r="O493" s="157"/>
      <c r="P493" s="157"/>
      <c r="Q493" s="157"/>
      <c r="R493" s="158"/>
      <c r="S493" s="158"/>
      <c r="T493" s="158"/>
      <c r="U493" s="158"/>
      <c r="V493" s="158"/>
      <c r="W493" s="158"/>
      <c r="X493" s="158"/>
      <c r="Y493" s="158"/>
      <c r="Z493" s="147"/>
      <c r="AA493" s="147"/>
      <c r="AB493" s="147"/>
      <c r="AC493" s="147"/>
      <c r="AD493" s="147"/>
      <c r="AE493" s="147"/>
      <c r="AF493" s="147"/>
      <c r="AG493" s="147" t="s">
        <v>162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3" x14ac:dyDescent="0.2">
      <c r="A494" s="154"/>
      <c r="B494" s="155"/>
      <c r="C494" s="190" t="s">
        <v>317</v>
      </c>
      <c r="D494" s="160"/>
      <c r="E494" s="161">
        <v>0.42</v>
      </c>
      <c r="F494" s="158"/>
      <c r="G494" s="158"/>
      <c r="H494" s="158"/>
      <c r="I494" s="158"/>
      <c r="J494" s="158"/>
      <c r="K494" s="158"/>
      <c r="L494" s="158"/>
      <c r="M494" s="158"/>
      <c r="N494" s="157"/>
      <c r="O494" s="157"/>
      <c r="P494" s="157"/>
      <c r="Q494" s="157"/>
      <c r="R494" s="158"/>
      <c r="S494" s="158"/>
      <c r="T494" s="158"/>
      <c r="U494" s="158"/>
      <c r="V494" s="158"/>
      <c r="W494" s="158"/>
      <c r="X494" s="158"/>
      <c r="Y494" s="158"/>
      <c r="Z494" s="147"/>
      <c r="AA494" s="147"/>
      <c r="AB494" s="147"/>
      <c r="AC494" s="147"/>
      <c r="AD494" s="147"/>
      <c r="AE494" s="147"/>
      <c r="AF494" s="147"/>
      <c r="AG494" s="147" t="s">
        <v>162</v>
      </c>
      <c r="AH494" s="147">
        <v>0</v>
      </c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72">
        <v>115</v>
      </c>
      <c r="B495" s="173" t="s">
        <v>583</v>
      </c>
      <c r="C495" s="189" t="s">
        <v>584</v>
      </c>
      <c r="D495" s="174" t="s">
        <v>235</v>
      </c>
      <c r="E495" s="175">
        <v>87.28</v>
      </c>
      <c r="F495" s="176"/>
      <c r="G495" s="177">
        <f>ROUND(E495*F495,2)</f>
        <v>0</v>
      </c>
      <c r="H495" s="176"/>
      <c r="I495" s="177">
        <f>ROUND(E495*H495,2)</f>
        <v>0</v>
      </c>
      <c r="J495" s="176"/>
      <c r="K495" s="177">
        <f>ROUND(E495*J495,2)</f>
        <v>0</v>
      </c>
      <c r="L495" s="177">
        <v>21</v>
      </c>
      <c r="M495" s="177">
        <f>G495*(1+L495/100)</f>
        <v>0</v>
      </c>
      <c r="N495" s="175">
        <v>0</v>
      </c>
      <c r="O495" s="175">
        <f>ROUND(E495*N495,2)</f>
        <v>0</v>
      </c>
      <c r="P495" s="175">
        <v>0</v>
      </c>
      <c r="Q495" s="175">
        <f>ROUND(E495*P495,2)</f>
        <v>0</v>
      </c>
      <c r="R495" s="177" t="s">
        <v>582</v>
      </c>
      <c r="S495" s="177" t="s">
        <v>154</v>
      </c>
      <c r="T495" s="178" t="s">
        <v>155</v>
      </c>
      <c r="U495" s="158">
        <v>0.12</v>
      </c>
      <c r="V495" s="158">
        <f>ROUND(E495*U495,2)</f>
        <v>10.47</v>
      </c>
      <c r="W495" s="158"/>
      <c r="X495" s="158" t="s">
        <v>156</v>
      </c>
      <c r="Y495" s="158" t="s">
        <v>157</v>
      </c>
      <c r="Z495" s="147"/>
      <c r="AA495" s="147"/>
      <c r="AB495" s="147"/>
      <c r="AC495" s="147"/>
      <c r="AD495" s="147"/>
      <c r="AE495" s="147"/>
      <c r="AF495" s="147"/>
      <c r="AG495" s="147" t="s">
        <v>158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2" x14ac:dyDescent="0.2">
      <c r="A496" s="154"/>
      <c r="B496" s="155"/>
      <c r="C496" s="258" t="s">
        <v>585</v>
      </c>
      <c r="D496" s="259"/>
      <c r="E496" s="259"/>
      <c r="F496" s="259"/>
      <c r="G496" s="259"/>
      <c r="H496" s="158"/>
      <c r="I496" s="158"/>
      <c r="J496" s="158"/>
      <c r="K496" s="158"/>
      <c r="L496" s="158"/>
      <c r="M496" s="158"/>
      <c r="N496" s="157"/>
      <c r="O496" s="157"/>
      <c r="P496" s="157"/>
      <c r="Q496" s="157"/>
      <c r="R496" s="158"/>
      <c r="S496" s="158"/>
      <c r="T496" s="158"/>
      <c r="U496" s="158"/>
      <c r="V496" s="158"/>
      <c r="W496" s="158"/>
      <c r="X496" s="158"/>
      <c r="Y496" s="158"/>
      <c r="Z496" s="147"/>
      <c r="AA496" s="147"/>
      <c r="AB496" s="147"/>
      <c r="AC496" s="147"/>
      <c r="AD496" s="147"/>
      <c r="AE496" s="147"/>
      <c r="AF496" s="147"/>
      <c r="AG496" s="147" t="s">
        <v>160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2" x14ac:dyDescent="0.2">
      <c r="A497" s="154"/>
      <c r="B497" s="155"/>
      <c r="C497" s="260" t="s">
        <v>586</v>
      </c>
      <c r="D497" s="261"/>
      <c r="E497" s="261"/>
      <c r="F497" s="261"/>
      <c r="G497" s="261"/>
      <c r="H497" s="158"/>
      <c r="I497" s="158"/>
      <c r="J497" s="158"/>
      <c r="K497" s="158"/>
      <c r="L497" s="158"/>
      <c r="M497" s="158"/>
      <c r="N497" s="157"/>
      <c r="O497" s="157"/>
      <c r="P497" s="157"/>
      <c r="Q497" s="157"/>
      <c r="R497" s="158"/>
      <c r="S497" s="158"/>
      <c r="T497" s="158"/>
      <c r="U497" s="158"/>
      <c r="V497" s="158"/>
      <c r="W497" s="158"/>
      <c r="X497" s="158"/>
      <c r="Y497" s="158"/>
      <c r="Z497" s="147"/>
      <c r="AA497" s="147"/>
      <c r="AB497" s="147"/>
      <c r="AC497" s="147"/>
      <c r="AD497" s="147"/>
      <c r="AE497" s="147"/>
      <c r="AF497" s="147"/>
      <c r="AG497" s="147" t="s">
        <v>173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2" x14ac:dyDescent="0.2">
      <c r="A498" s="154"/>
      <c r="B498" s="155"/>
      <c r="C498" s="190" t="s">
        <v>191</v>
      </c>
      <c r="D498" s="160"/>
      <c r="E498" s="161"/>
      <c r="F498" s="158"/>
      <c r="G498" s="158"/>
      <c r="H498" s="158"/>
      <c r="I498" s="158"/>
      <c r="J498" s="158"/>
      <c r="K498" s="158"/>
      <c r="L498" s="158"/>
      <c r="M498" s="158"/>
      <c r="N498" s="157"/>
      <c r="O498" s="157"/>
      <c r="P498" s="157"/>
      <c r="Q498" s="157"/>
      <c r="R498" s="158"/>
      <c r="S498" s="158"/>
      <c r="T498" s="158"/>
      <c r="U498" s="158"/>
      <c r="V498" s="158"/>
      <c r="W498" s="158"/>
      <c r="X498" s="158"/>
      <c r="Y498" s="158"/>
      <c r="Z498" s="147"/>
      <c r="AA498" s="147"/>
      <c r="AB498" s="147"/>
      <c r="AC498" s="147"/>
      <c r="AD498" s="147"/>
      <c r="AE498" s="147"/>
      <c r="AF498" s="147"/>
      <c r="AG498" s="147" t="s">
        <v>162</v>
      </c>
      <c r="AH498" s="147">
        <v>0</v>
      </c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3" x14ac:dyDescent="0.2">
      <c r="A499" s="154"/>
      <c r="B499" s="155"/>
      <c r="C499" s="190" t="s">
        <v>587</v>
      </c>
      <c r="D499" s="160"/>
      <c r="E499" s="161">
        <v>18.54</v>
      </c>
      <c r="F499" s="158"/>
      <c r="G499" s="158"/>
      <c r="H499" s="158"/>
      <c r="I499" s="158"/>
      <c r="J499" s="158"/>
      <c r="K499" s="158"/>
      <c r="L499" s="158"/>
      <c r="M499" s="158"/>
      <c r="N499" s="157"/>
      <c r="O499" s="157"/>
      <c r="P499" s="157"/>
      <c r="Q499" s="157"/>
      <c r="R499" s="158"/>
      <c r="S499" s="158"/>
      <c r="T499" s="158"/>
      <c r="U499" s="158"/>
      <c r="V499" s="158"/>
      <c r="W499" s="158"/>
      <c r="X499" s="158"/>
      <c r="Y499" s="158"/>
      <c r="Z499" s="147"/>
      <c r="AA499" s="147"/>
      <c r="AB499" s="147"/>
      <c r="AC499" s="147"/>
      <c r="AD499" s="147"/>
      <c r="AE499" s="147"/>
      <c r="AF499" s="147"/>
      <c r="AG499" s="147" t="s">
        <v>162</v>
      </c>
      <c r="AH499" s="147">
        <v>0</v>
      </c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3" x14ac:dyDescent="0.2">
      <c r="A500" s="154"/>
      <c r="B500" s="155"/>
      <c r="C500" s="190" t="s">
        <v>588</v>
      </c>
      <c r="D500" s="160"/>
      <c r="E500" s="161">
        <v>16.68</v>
      </c>
      <c r="F500" s="158"/>
      <c r="G500" s="158"/>
      <c r="H500" s="158"/>
      <c r="I500" s="158"/>
      <c r="J500" s="158"/>
      <c r="K500" s="158"/>
      <c r="L500" s="158"/>
      <c r="M500" s="158"/>
      <c r="N500" s="157"/>
      <c r="O500" s="157"/>
      <c r="P500" s="157"/>
      <c r="Q500" s="157"/>
      <c r="R500" s="158"/>
      <c r="S500" s="158"/>
      <c r="T500" s="158"/>
      <c r="U500" s="158"/>
      <c r="V500" s="158"/>
      <c r="W500" s="158"/>
      <c r="X500" s="158"/>
      <c r="Y500" s="158"/>
      <c r="Z500" s="147"/>
      <c r="AA500" s="147"/>
      <c r="AB500" s="147"/>
      <c r="AC500" s="147"/>
      <c r="AD500" s="147"/>
      <c r="AE500" s="147"/>
      <c r="AF500" s="147"/>
      <c r="AG500" s="147" t="s">
        <v>162</v>
      </c>
      <c r="AH500" s="147">
        <v>0</v>
      </c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3" x14ac:dyDescent="0.2">
      <c r="A501" s="154"/>
      <c r="B501" s="155"/>
      <c r="C501" s="190" t="s">
        <v>589</v>
      </c>
      <c r="D501" s="160"/>
      <c r="E501" s="161">
        <v>16.68</v>
      </c>
      <c r="F501" s="158"/>
      <c r="G501" s="158"/>
      <c r="H501" s="158"/>
      <c r="I501" s="158"/>
      <c r="J501" s="158"/>
      <c r="K501" s="158"/>
      <c r="L501" s="158"/>
      <c r="M501" s="158"/>
      <c r="N501" s="157"/>
      <c r="O501" s="157"/>
      <c r="P501" s="157"/>
      <c r="Q501" s="157"/>
      <c r="R501" s="158"/>
      <c r="S501" s="158"/>
      <c r="T501" s="158"/>
      <c r="U501" s="158"/>
      <c r="V501" s="158"/>
      <c r="W501" s="158"/>
      <c r="X501" s="158"/>
      <c r="Y501" s="158"/>
      <c r="Z501" s="147"/>
      <c r="AA501" s="147"/>
      <c r="AB501" s="147"/>
      <c r="AC501" s="147"/>
      <c r="AD501" s="147"/>
      <c r="AE501" s="147"/>
      <c r="AF501" s="147"/>
      <c r="AG501" s="147" t="s">
        <v>162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3" x14ac:dyDescent="0.2">
      <c r="A502" s="154"/>
      <c r="B502" s="155"/>
      <c r="C502" s="190" t="s">
        <v>590</v>
      </c>
      <c r="D502" s="160"/>
      <c r="E502" s="161">
        <v>16.68</v>
      </c>
      <c r="F502" s="158"/>
      <c r="G502" s="158"/>
      <c r="H502" s="158"/>
      <c r="I502" s="158"/>
      <c r="J502" s="158"/>
      <c r="K502" s="158"/>
      <c r="L502" s="158"/>
      <c r="M502" s="158"/>
      <c r="N502" s="157"/>
      <c r="O502" s="157"/>
      <c r="P502" s="157"/>
      <c r="Q502" s="157"/>
      <c r="R502" s="158"/>
      <c r="S502" s="158"/>
      <c r="T502" s="158"/>
      <c r="U502" s="158"/>
      <c r="V502" s="158"/>
      <c r="W502" s="158"/>
      <c r="X502" s="158"/>
      <c r="Y502" s="158"/>
      <c r="Z502" s="147"/>
      <c r="AA502" s="147"/>
      <c r="AB502" s="147"/>
      <c r="AC502" s="147"/>
      <c r="AD502" s="147"/>
      <c r="AE502" s="147"/>
      <c r="AF502" s="147"/>
      <c r="AG502" s="147" t="s">
        <v>162</v>
      </c>
      <c r="AH502" s="147">
        <v>0</v>
      </c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3" x14ac:dyDescent="0.2">
      <c r="A503" s="154"/>
      <c r="B503" s="155"/>
      <c r="C503" s="190" t="s">
        <v>591</v>
      </c>
      <c r="D503" s="160"/>
      <c r="E503" s="161">
        <v>18.7</v>
      </c>
      <c r="F503" s="158"/>
      <c r="G503" s="158"/>
      <c r="H503" s="158"/>
      <c r="I503" s="158"/>
      <c r="J503" s="158"/>
      <c r="K503" s="158"/>
      <c r="L503" s="158"/>
      <c r="M503" s="158"/>
      <c r="N503" s="157"/>
      <c r="O503" s="157"/>
      <c r="P503" s="157"/>
      <c r="Q503" s="157"/>
      <c r="R503" s="158"/>
      <c r="S503" s="158"/>
      <c r="T503" s="158"/>
      <c r="U503" s="158"/>
      <c r="V503" s="158"/>
      <c r="W503" s="158"/>
      <c r="X503" s="158"/>
      <c r="Y503" s="158"/>
      <c r="Z503" s="147"/>
      <c r="AA503" s="147"/>
      <c r="AB503" s="147"/>
      <c r="AC503" s="147"/>
      <c r="AD503" s="147"/>
      <c r="AE503" s="147"/>
      <c r="AF503" s="147"/>
      <c r="AG503" s="147" t="s">
        <v>162</v>
      </c>
      <c r="AH503" s="147">
        <v>0</v>
      </c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 x14ac:dyDescent="0.2">
      <c r="A504" s="172">
        <v>116</v>
      </c>
      <c r="B504" s="173" t="s">
        <v>592</v>
      </c>
      <c r="C504" s="189" t="s">
        <v>593</v>
      </c>
      <c r="D504" s="174" t="s">
        <v>166</v>
      </c>
      <c r="E504" s="175">
        <v>113.02</v>
      </c>
      <c r="F504" s="176"/>
      <c r="G504" s="177">
        <f>ROUND(E504*F504,2)</f>
        <v>0</v>
      </c>
      <c r="H504" s="176"/>
      <c r="I504" s="177">
        <f>ROUND(E504*H504,2)</f>
        <v>0</v>
      </c>
      <c r="J504" s="176"/>
      <c r="K504" s="177">
        <f>ROUND(E504*J504,2)</f>
        <v>0</v>
      </c>
      <c r="L504" s="177">
        <v>21</v>
      </c>
      <c r="M504" s="177">
        <f>G504*(1+L504/100)</f>
        <v>0</v>
      </c>
      <c r="N504" s="175">
        <v>1.32E-3</v>
      </c>
      <c r="O504" s="175">
        <f>ROUND(E504*N504,2)</f>
        <v>0.15</v>
      </c>
      <c r="P504" s="175">
        <v>0</v>
      </c>
      <c r="Q504" s="175">
        <f>ROUND(E504*P504,2)</f>
        <v>0</v>
      </c>
      <c r="R504" s="177" t="s">
        <v>582</v>
      </c>
      <c r="S504" s="177" t="s">
        <v>154</v>
      </c>
      <c r="T504" s="178" t="s">
        <v>155</v>
      </c>
      <c r="U504" s="158">
        <v>0.83399999999999996</v>
      </c>
      <c r="V504" s="158">
        <f>ROUND(E504*U504,2)</f>
        <v>94.26</v>
      </c>
      <c r="W504" s="158"/>
      <c r="X504" s="158" t="s">
        <v>156</v>
      </c>
      <c r="Y504" s="158" t="s">
        <v>157</v>
      </c>
      <c r="Z504" s="147"/>
      <c r="AA504" s="147"/>
      <c r="AB504" s="147"/>
      <c r="AC504" s="147"/>
      <c r="AD504" s="147"/>
      <c r="AE504" s="147"/>
      <c r="AF504" s="147"/>
      <c r="AG504" s="147" t="s">
        <v>158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2" x14ac:dyDescent="0.2">
      <c r="A505" s="154"/>
      <c r="B505" s="155"/>
      <c r="C505" s="258" t="s">
        <v>594</v>
      </c>
      <c r="D505" s="259"/>
      <c r="E505" s="259"/>
      <c r="F505" s="259"/>
      <c r="G505" s="259"/>
      <c r="H505" s="158"/>
      <c r="I505" s="158"/>
      <c r="J505" s="158"/>
      <c r="K505" s="158"/>
      <c r="L505" s="158"/>
      <c r="M505" s="158"/>
      <c r="N505" s="157"/>
      <c r="O505" s="157"/>
      <c r="P505" s="157"/>
      <c r="Q505" s="157"/>
      <c r="R505" s="158"/>
      <c r="S505" s="158"/>
      <c r="T505" s="158"/>
      <c r="U505" s="158"/>
      <c r="V505" s="158"/>
      <c r="W505" s="158"/>
      <c r="X505" s="158"/>
      <c r="Y505" s="158"/>
      <c r="Z505" s="147"/>
      <c r="AA505" s="147"/>
      <c r="AB505" s="147"/>
      <c r="AC505" s="147"/>
      <c r="AD505" s="147"/>
      <c r="AE505" s="147"/>
      <c r="AF505" s="147"/>
      <c r="AG505" s="147" t="s">
        <v>160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2" x14ac:dyDescent="0.2">
      <c r="A506" s="154"/>
      <c r="B506" s="155"/>
      <c r="C506" s="190" t="s">
        <v>191</v>
      </c>
      <c r="D506" s="160"/>
      <c r="E506" s="161"/>
      <c r="F506" s="158"/>
      <c r="G506" s="158"/>
      <c r="H506" s="158"/>
      <c r="I506" s="158"/>
      <c r="J506" s="158"/>
      <c r="K506" s="158"/>
      <c r="L506" s="158"/>
      <c r="M506" s="158"/>
      <c r="N506" s="157"/>
      <c r="O506" s="157"/>
      <c r="P506" s="157"/>
      <c r="Q506" s="157"/>
      <c r="R506" s="158"/>
      <c r="S506" s="158"/>
      <c r="T506" s="158"/>
      <c r="U506" s="158"/>
      <c r="V506" s="158"/>
      <c r="W506" s="158"/>
      <c r="X506" s="158"/>
      <c r="Y506" s="158"/>
      <c r="Z506" s="147"/>
      <c r="AA506" s="147"/>
      <c r="AB506" s="147"/>
      <c r="AC506" s="147"/>
      <c r="AD506" s="147"/>
      <c r="AE506" s="147"/>
      <c r="AF506" s="147"/>
      <c r="AG506" s="147" t="s">
        <v>162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3" x14ac:dyDescent="0.2">
      <c r="A507" s="154"/>
      <c r="B507" s="155"/>
      <c r="C507" s="190" t="s">
        <v>316</v>
      </c>
      <c r="D507" s="160"/>
      <c r="E507" s="161">
        <v>21.35</v>
      </c>
      <c r="F507" s="158"/>
      <c r="G507" s="158"/>
      <c r="H507" s="158"/>
      <c r="I507" s="158"/>
      <c r="J507" s="158"/>
      <c r="K507" s="158"/>
      <c r="L507" s="158"/>
      <c r="M507" s="158"/>
      <c r="N507" s="157"/>
      <c r="O507" s="157"/>
      <c r="P507" s="157"/>
      <c r="Q507" s="157"/>
      <c r="R507" s="158"/>
      <c r="S507" s="158"/>
      <c r="T507" s="158"/>
      <c r="U507" s="158"/>
      <c r="V507" s="158"/>
      <c r="W507" s="158"/>
      <c r="X507" s="158"/>
      <c r="Y507" s="158"/>
      <c r="Z507" s="147"/>
      <c r="AA507" s="147"/>
      <c r="AB507" s="147"/>
      <c r="AC507" s="147"/>
      <c r="AD507" s="147"/>
      <c r="AE507" s="147"/>
      <c r="AF507" s="147"/>
      <c r="AG507" s="147" t="s">
        <v>162</v>
      </c>
      <c r="AH507" s="147">
        <v>0</v>
      </c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3" x14ac:dyDescent="0.2">
      <c r="A508" s="154"/>
      <c r="B508" s="155"/>
      <c r="C508" s="190" t="s">
        <v>317</v>
      </c>
      <c r="D508" s="160"/>
      <c r="E508" s="161">
        <v>0.42</v>
      </c>
      <c r="F508" s="158"/>
      <c r="G508" s="158"/>
      <c r="H508" s="158"/>
      <c r="I508" s="158"/>
      <c r="J508" s="158"/>
      <c r="K508" s="158"/>
      <c r="L508" s="158"/>
      <c r="M508" s="158"/>
      <c r="N508" s="157"/>
      <c r="O508" s="157"/>
      <c r="P508" s="157"/>
      <c r="Q508" s="157"/>
      <c r="R508" s="158"/>
      <c r="S508" s="158"/>
      <c r="T508" s="158"/>
      <c r="U508" s="158"/>
      <c r="V508" s="158"/>
      <c r="W508" s="158"/>
      <c r="X508" s="158"/>
      <c r="Y508" s="158"/>
      <c r="Z508" s="147"/>
      <c r="AA508" s="147"/>
      <c r="AB508" s="147"/>
      <c r="AC508" s="147"/>
      <c r="AD508" s="147"/>
      <c r="AE508" s="147"/>
      <c r="AF508" s="147"/>
      <c r="AG508" s="147" t="s">
        <v>162</v>
      </c>
      <c r="AH508" s="147">
        <v>0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3" x14ac:dyDescent="0.2">
      <c r="A509" s="154"/>
      <c r="B509" s="155"/>
      <c r="C509" s="190" t="s">
        <v>318</v>
      </c>
      <c r="D509" s="160"/>
      <c r="E509" s="161">
        <v>33.340000000000003</v>
      </c>
      <c r="F509" s="158"/>
      <c r="G509" s="158"/>
      <c r="H509" s="158"/>
      <c r="I509" s="158"/>
      <c r="J509" s="158"/>
      <c r="K509" s="158"/>
      <c r="L509" s="158"/>
      <c r="M509" s="158"/>
      <c r="N509" s="157"/>
      <c r="O509" s="157"/>
      <c r="P509" s="157"/>
      <c r="Q509" s="157"/>
      <c r="R509" s="158"/>
      <c r="S509" s="158"/>
      <c r="T509" s="158"/>
      <c r="U509" s="158"/>
      <c r="V509" s="158"/>
      <c r="W509" s="158"/>
      <c r="X509" s="158"/>
      <c r="Y509" s="158"/>
      <c r="Z509" s="147"/>
      <c r="AA509" s="147"/>
      <c r="AB509" s="147"/>
      <c r="AC509" s="147"/>
      <c r="AD509" s="147"/>
      <c r="AE509" s="147"/>
      <c r="AF509" s="147"/>
      <c r="AG509" s="147" t="s">
        <v>162</v>
      </c>
      <c r="AH509" s="147">
        <v>0</v>
      </c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3" x14ac:dyDescent="0.2">
      <c r="A510" s="154"/>
      <c r="B510" s="155"/>
      <c r="C510" s="190" t="s">
        <v>317</v>
      </c>
      <c r="D510" s="160"/>
      <c r="E510" s="161">
        <v>0.42</v>
      </c>
      <c r="F510" s="158"/>
      <c r="G510" s="158"/>
      <c r="H510" s="158"/>
      <c r="I510" s="158"/>
      <c r="J510" s="158"/>
      <c r="K510" s="158"/>
      <c r="L510" s="158"/>
      <c r="M510" s="158"/>
      <c r="N510" s="157"/>
      <c r="O510" s="157"/>
      <c r="P510" s="157"/>
      <c r="Q510" s="157"/>
      <c r="R510" s="158"/>
      <c r="S510" s="158"/>
      <c r="T510" s="158"/>
      <c r="U510" s="158"/>
      <c r="V510" s="158"/>
      <c r="W510" s="158"/>
      <c r="X510" s="158"/>
      <c r="Y510" s="158"/>
      <c r="Z510" s="147"/>
      <c r="AA510" s="147"/>
      <c r="AB510" s="147"/>
      <c r="AC510" s="147"/>
      <c r="AD510" s="147"/>
      <c r="AE510" s="147"/>
      <c r="AF510" s="147"/>
      <c r="AG510" s="147" t="s">
        <v>162</v>
      </c>
      <c r="AH510" s="147">
        <v>0</v>
      </c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3" x14ac:dyDescent="0.2">
      <c r="A511" s="154"/>
      <c r="B511" s="155"/>
      <c r="C511" s="190" t="s">
        <v>319</v>
      </c>
      <c r="D511" s="160"/>
      <c r="E511" s="161">
        <v>16.670000000000002</v>
      </c>
      <c r="F511" s="158"/>
      <c r="G511" s="158"/>
      <c r="H511" s="158"/>
      <c r="I511" s="158"/>
      <c r="J511" s="158"/>
      <c r="K511" s="158"/>
      <c r="L511" s="158"/>
      <c r="M511" s="158"/>
      <c r="N511" s="157"/>
      <c r="O511" s="157"/>
      <c r="P511" s="157"/>
      <c r="Q511" s="157"/>
      <c r="R511" s="158"/>
      <c r="S511" s="158"/>
      <c r="T511" s="158"/>
      <c r="U511" s="158"/>
      <c r="V511" s="158"/>
      <c r="W511" s="158"/>
      <c r="X511" s="158"/>
      <c r="Y511" s="158"/>
      <c r="Z511" s="147"/>
      <c r="AA511" s="147"/>
      <c r="AB511" s="147"/>
      <c r="AC511" s="147"/>
      <c r="AD511" s="147"/>
      <c r="AE511" s="147"/>
      <c r="AF511" s="147"/>
      <c r="AG511" s="147" t="s">
        <v>162</v>
      </c>
      <c r="AH511" s="147">
        <v>0</v>
      </c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3" x14ac:dyDescent="0.2">
      <c r="A512" s="154"/>
      <c r="B512" s="155"/>
      <c r="C512" s="190" t="s">
        <v>317</v>
      </c>
      <c r="D512" s="160"/>
      <c r="E512" s="161">
        <v>0.42</v>
      </c>
      <c r="F512" s="158"/>
      <c r="G512" s="158"/>
      <c r="H512" s="158"/>
      <c r="I512" s="158"/>
      <c r="J512" s="158"/>
      <c r="K512" s="158"/>
      <c r="L512" s="158"/>
      <c r="M512" s="158"/>
      <c r="N512" s="157"/>
      <c r="O512" s="157"/>
      <c r="P512" s="157"/>
      <c r="Q512" s="157"/>
      <c r="R512" s="158"/>
      <c r="S512" s="158"/>
      <c r="T512" s="158"/>
      <c r="U512" s="158"/>
      <c r="V512" s="158"/>
      <c r="W512" s="158"/>
      <c r="X512" s="158"/>
      <c r="Y512" s="158"/>
      <c r="Z512" s="147"/>
      <c r="AA512" s="147"/>
      <c r="AB512" s="147"/>
      <c r="AC512" s="147"/>
      <c r="AD512" s="147"/>
      <c r="AE512" s="147"/>
      <c r="AF512" s="147"/>
      <c r="AG512" s="147" t="s">
        <v>162</v>
      </c>
      <c r="AH512" s="147">
        <v>0</v>
      </c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3" x14ac:dyDescent="0.2">
      <c r="A513" s="154"/>
      <c r="B513" s="155"/>
      <c r="C513" s="190" t="s">
        <v>320</v>
      </c>
      <c r="D513" s="160"/>
      <c r="E513" s="161">
        <v>16.670000000000002</v>
      </c>
      <c r="F513" s="158"/>
      <c r="G513" s="158"/>
      <c r="H513" s="158"/>
      <c r="I513" s="158"/>
      <c r="J513" s="158"/>
      <c r="K513" s="158"/>
      <c r="L513" s="158"/>
      <c r="M513" s="158"/>
      <c r="N513" s="157"/>
      <c r="O513" s="157"/>
      <c r="P513" s="157"/>
      <c r="Q513" s="157"/>
      <c r="R513" s="158"/>
      <c r="S513" s="158"/>
      <c r="T513" s="158"/>
      <c r="U513" s="158"/>
      <c r="V513" s="158"/>
      <c r="W513" s="158"/>
      <c r="X513" s="158"/>
      <c r="Y513" s="158"/>
      <c r="Z513" s="147"/>
      <c r="AA513" s="147"/>
      <c r="AB513" s="147"/>
      <c r="AC513" s="147"/>
      <c r="AD513" s="147"/>
      <c r="AE513" s="147"/>
      <c r="AF513" s="147"/>
      <c r="AG513" s="147" t="s">
        <v>162</v>
      </c>
      <c r="AH513" s="147">
        <v>0</v>
      </c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3" x14ac:dyDescent="0.2">
      <c r="A514" s="154"/>
      <c r="B514" s="155"/>
      <c r="C514" s="190" t="s">
        <v>317</v>
      </c>
      <c r="D514" s="160"/>
      <c r="E514" s="161">
        <v>0.42</v>
      </c>
      <c r="F514" s="158"/>
      <c r="G514" s="158"/>
      <c r="H514" s="158"/>
      <c r="I514" s="158"/>
      <c r="J514" s="158"/>
      <c r="K514" s="158"/>
      <c r="L514" s="158"/>
      <c r="M514" s="158"/>
      <c r="N514" s="157"/>
      <c r="O514" s="157"/>
      <c r="P514" s="157"/>
      <c r="Q514" s="157"/>
      <c r="R514" s="158"/>
      <c r="S514" s="158"/>
      <c r="T514" s="158"/>
      <c r="U514" s="158"/>
      <c r="V514" s="158"/>
      <c r="W514" s="158"/>
      <c r="X514" s="158"/>
      <c r="Y514" s="158"/>
      <c r="Z514" s="147"/>
      <c r="AA514" s="147"/>
      <c r="AB514" s="147"/>
      <c r="AC514" s="147"/>
      <c r="AD514" s="147"/>
      <c r="AE514" s="147"/>
      <c r="AF514" s="147"/>
      <c r="AG514" s="147" t="s">
        <v>162</v>
      </c>
      <c r="AH514" s="147">
        <v>0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3" x14ac:dyDescent="0.2">
      <c r="A515" s="154"/>
      <c r="B515" s="155"/>
      <c r="C515" s="190" t="s">
        <v>321</v>
      </c>
      <c r="D515" s="160"/>
      <c r="E515" s="161">
        <v>22.89</v>
      </c>
      <c r="F515" s="158"/>
      <c r="G515" s="158"/>
      <c r="H515" s="158"/>
      <c r="I515" s="158"/>
      <c r="J515" s="158"/>
      <c r="K515" s="158"/>
      <c r="L515" s="158"/>
      <c r="M515" s="158"/>
      <c r="N515" s="157"/>
      <c r="O515" s="157"/>
      <c r="P515" s="157"/>
      <c r="Q515" s="157"/>
      <c r="R515" s="158"/>
      <c r="S515" s="158"/>
      <c r="T515" s="158"/>
      <c r="U515" s="158"/>
      <c r="V515" s="158"/>
      <c r="W515" s="158"/>
      <c r="X515" s="158"/>
      <c r="Y515" s="158"/>
      <c r="Z515" s="147"/>
      <c r="AA515" s="147"/>
      <c r="AB515" s="147"/>
      <c r="AC515" s="147"/>
      <c r="AD515" s="147"/>
      <c r="AE515" s="147"/>
      <c r="AF515" s="147"/>
      <c r="AG515" s="147" t="s">
        <v>162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3" x14ac:dyDescent="0.2">
      <c r="A516" s="154"/>
      <c r="B516" s="155"/>
      <c r="C516" s="190" t="s">
        <v>317</v>
      </c>
      <c r="D516" s="160"/>
      <c r="E516" s="161">
        <v>0.42</v>
      </c>
      <c r="F516" s="158"/>
      <c r="G516" s="158"/>
      <c r="H516" s="158"/>
      <c r="I516" s="158"/>
      <c r="J516" s="158"/>
      <c r="K516" s="158"/>
      <c r="L516" s="158"/>
      <c r="M516" s="158"/>
      <c r="N516" s="157"/>
      <c r="O516" s="157"/>
      <c r="P516" s="157"/>
      <c r="Q516" s="157"/>
      <c r="R516" s="158"/>
      <c r="S516" s="158"/>
      <c r="T516" s="158"/>
      <c r="U516" s="158"/>
      <c r="V516" s="158"/>
      <c r="W516" s="158"/>
      <c r="X516" s="158"/>
      <c r="Y516" s="158"/>
      <c r="Z516" s="147"/>
      <c r="AA516" s="147"/>
      <c r="AB516" s="147"/>
      <c r="AC516" s="147"/>
      <c r="AD516" s="147"/>
      <c r="AE516" s="147"/>
      <c r="AF516" s="147"/>
      <c r="AG516" s="147" t="s">
        <v>162</v>
      </c>
      <c r="AH516" s="147">
        <v>0</v>
      </c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 x14ac:dyDescent="0.2">
      <c r="A517" s="172">
        <v>117</v>
      </c>
      <c r="B517" s="173" t="s">
        <v>595</v>
      </c>
      <c r="C517" s="189" t="s">
        <v>596</v>
      </c>
      <c r="D517" s="174" t="s">
        <v>166</v>
      </c>
      <c r="E517" s="175">
        <v>113.02</v>
      </c>
      <c r="F517" s="176"/>
      <c r="G517" s="177">
        <f>ROUND(E517*F517,2)</f>
        <v>0</v>
      </c>
      <c r="H517" s="176"/>
      <c r="I517" s="177">
        <f>ROUND(E517*H517,2)</f>
        <v>0</v>
      </c>
      <c r="J517" s="176"/>
      <c r="K517" s="177">
        <f>ROUND(E517*J517,2)</f>
        <v>0</v>
      </c>
      <c r="L517" s="177">
        <v>21</v>
      </c>
      <c r="M517" s="177">
        <f>G517*(1+L517/100)</f>
        <v>0</v>
      </c>
      <c r="N517" s="175">
        <v>1.0000000000000001E-5</v>
      </c>
      <c r="O517" s="175">
        <f>ROUND(E517*N517,2)</f>
        <v>0</v>
      </c>
      <c r="P517" s="175">
        <v>0</v>
      </c>
      <c r="Q517" s="175">
        <f>ROUND(E517*P517,2)</f>
        <v>0</v>
      </c>
      <c r="R517" s="177" t="s">
        <v>582</v>
      </c>
      <c r="S517" s="177" t="s">
        <v>154</v>
      </c>
      <c r="T517" s="178" t="s">
        <v>155</v>
      </c>
      <c r="U517" s="158">
        <v>0.34</v>
      </c>
      <c r="V517" s="158">
        <f>ROUND(E517*U517,2)</f>
        <v>38.43</v>
      </c>
      <c r="W517" s="158"/>
      <c r="X517" s="158" t="s">
        <v>156</v>
      </c>
      <c r="Y517" s="158" t="s">
        <v>157</v>
      </c>
      <c r="Z517" s="147"/>
      <c r="AA517" s="147"/>
      <c r="AB517" s="147"/>
      <c r="AC517" s="147"/>
      <c r="AD517" s="147"/>
      <c r="AE517" s="147"/>
      <c r="AF517" s="147"/>
      <c r="AG517" s="147" t="s">
        <v>158</v>
      </c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2" x14ac:dyDescent="0.2">
      <c r="A518" s="154"/>
      <c r="B518" s="155"/>
      <c r="C518" s="190" t="s">
        <v>191</v>
      </c>
      <c r="D518" s="160"/>
      <c r="E518" s="161"/>
      <c r="F518" s="158"/>
      <c r="G518" s="158"/>
      <c r="H518" s="158"/>
      <c r="I518" s="158"/>
      <c r="J518" s="158"/>
      <c r="K518" s="158"/>
      <c r="L518" s="158"/>
      <c r="M518" s="158"/>
      <c r="N518" s="157"/>
      <c r="O518" s="157"/>
      <c r="P518" s="157"/>
      <c r="Q518" s="157"/>
      <c r="R518" s="158"/>
      <c r="S518" s="158"/>
      <c r="T518" s="158"/>
      <c r="U518" s="158"/>
      <c r="V518" s="158"/>
      <c r="W518" s="158"/>
      <c r="X518" s="158"/>
      <c r="Y518" s="158"/>
      <c r="Z518" s="147"/>
      <c r="AA518" s="147"/>
      <c r="AB518" s="147"/>
      <c r="AC518" s="147"/>
      <c r="AD518" s="147"/>
      <c r="AE518" s="147"/>
      <c r="AF518" s="147"/>
      <c r="AG518" s="147" t="s">
        <v>162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3" x14ac:dyDescent="0.2">
      <c r="A519" s="154"/>
      <c r="B519" s="155"/>
      <c r="C519" s="190" t="s">
        <v>316</v>
      </c>
      <c r="D519" s="160"/>
      <c r="E519" s="161">
        <v>21.35</v>
      </c>
      <c r="F519" s="158"/>
      <c r="G519" s="158"/>
      <c r="H519" s="158"/>
      <c r="I519" s="158"/>
      <c r="J519" s="158"/>
      <c r="K519" s="158"/>
      <c r="L519" s="158"/>
      <c r="M519" s="158"/>
      <c r="N519" s="157"/>
      <c r="O519" s="157"/>
      <c r="P519" s="157"/>
      <c r="Q519" s="157"/>
      <c r="R519" s="158"/>
      <c r="S519" s="158"/>
      <c r="T519" s="158"/>
      <c r="U519" s="158"/>
      <c r="V519" s="158"/>
      <c r="W519" s="158"/>
      <c r="X519" s="158"/>
      <c r="Y519" s="158"/>
      <c r="Z519" s="147"/>
      <c r="AA519" s="147"/>
      <c r="AB519" s="147"/>
      <c r="AC519" s="147"/>
      <c r="AD519" s="147"/>
      <c r="AE519" s="147"/>
      <c r="AF519" s="147"/>
      <c r="AG519" s="147" t="s">
        <v>162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3" x14ac:dyDescent="0.2">
      <c r="A520" s="154"/>
      <c r="B520" s="155"/>
      <c r="C520" s="190" t="s">
        <v>317</v>
      </c>
      <c r="D520" s="160"/>
      <c r="E520" s="161">
        <v>0.42</v>
      </c>
      <c r="F520" s="158"/>
      <c r="G520" s="158"/>
      <c r="H520" s="158"/>
      <c r="I520" s="158"/>
      <c r="J520" s="158"/>
      <c r="K520" s="158"/>
      <c r="L520" s="158"/>
      <c r="M520" s="158"/>
      <c r="N520" s="157"/>
      <c r="O520" s="157"/>
      <c r="P520" s="157"/>
      <c r="Q520" s="157"/>
      <c r="R520" s="158"/>
      <c r="S520" s="158"/>
      <c r="T520" s="158"/>
      <c r="U520" s="158"/>
      <c r="V520" s="158"/>
      <c r="W520" s="158"/>
      <c r="X520" s="158"/>
      <c r="Y520" s="158"/>
      <c r="Z520" s="147"/>
      <c r="AA520" s="147"/>
      <c r="AB520" s="147"/>
      <c r="AC520" s="147"/>
      <c r="AD520" s="147"/>
      <c r="AE520" s="147"/>
      <c r="AF520" s="147"/>
      <c r="AG520" s="147" t="s">
        <v>162</v>
      </c>
      <c r="AH520" s="147">
        <v>0</v>
      </c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3" x14ac:dyDescent="0.2">
      <c r="A521" s="154"/>
      <c r="B521" s="155"/>
      <c r="C521" s="190" t="s">
        <v>318</v>
      </c>
      <c r="D521" s="160"/>
      <c r="E521" s="161">
        <v>33.340000000000003</v>
      </c>
      <c r="F521" s="158"/>
      <c r="G521" s="158"/>
      <c r="H521" s="158"/>
      <c r="I521" s="158"/>
      <c r="J521" s="158"/>
      <c r="K521" s="158"/>
      <c r="L521" s="158"/>
      <c r="M521" s="158"/>
      <c r="N521" s="157"/>
      <c r="O521" s="157"/>
      <c r="P521" s="157"/>
      <c r="Q521" s="157"/>
      <c r="R521" s="158"/>
      <c r="S521" s="158"/>
      <c r="T521" s="158"/>
      <c r="U521" s="158"/>
      <c r="V521" s="158"/>
      <c r="W521" s="158"/>
      <c r="X521" s="158"/>
      <c r="Y521" s="158"/>
      <c r="Z521" s="147"/>
      <c r="AA521" s="147"/>
      <c r="AB521" s="147"/>
      <c r="AC521" s="147"/>
      <c r="AD521" s="147"/>
      <c r="AE521" s="147"/>
      <c r="AF521" s="147"/>
      <c r="AG521" s="147" t="s">
        <v>162</v>
      </c>
      <c r="AH521" s="147">
        <v>0</v>
      </c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3" x14ac:dyDescent="0.2">
      <c r="A522" s="154"/>
      <c r="B522" s="155"/>
      <c r="C522" s="190" t="s">
        <v>317</v>
      </c>
      <c r="D522" s="160"/>
      <c r="E522" s="161">
        <v>0.42</v>
      </c>
      <c r="F522" s="158"/>
      <c r="G522" s="158"/>
      <c r="H522" s="158"/>
      <c r="I522" s="158"/>
      <c r="J522" s="158"/>
      <c r="K522" s="158"/>
      <c r="L522" s="158"/>
      <c r="M522" s="158"/>
      <c r="N522" s="157"/>
      <c r="O522" s="157"/>
      <c r="P522" s="157"/>
      <c r="Q522" s="157"/>
      <c r="R522" s="158"/>
      <c r="S522" s="158"/>
      <c r="T522" s="158"/>
      <c r="U522" s="158"/>
      <c r="V522" s="158"/>
      <c r="W522" s="158"/>
      <c r="X522" s="158"/>
      <c r="Y522" s="158"/>
      <c r="Z522" s="147"/>
      <c r="AA522" s="147"/>
      <c r="AB522" s="147"/>
      <c r="AC522" s="147"/>
      <c r="AD522" s="147"/>
      <c r="AE522" s="147"/>
      <c r="AF522" s="147"/>
      <c r="AG522" s="147" t="s">
        <v>162</v>
      </c>
      <c r="AH522" s="147">
        <v>0</v>
      </c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3" x14ac:dyDescent="0.2">
      <c r="A523" s="154"/>
      <c r="B523" s="155"/>
      <c r="C523" s="190" t="s">
        <v>319</v>
      </c>
      <c r="D523" s="160"/>
      <c r="E523" s="161">
        <v>16.670000000000002</v>
      </c>
      <c r="F523" s="158"/>
      <c r="G523" s="158"/>
      <c r="H523" s="158"/>
      <c r="I523" s="158"/>
      <c r="J523" s="158"/>
      <c r="K523" s="158"/>
      <c r="L523" s="158"/>
      <c r="M523" s="158"/>
      <c r="N523" s="157"/>
      <c r="O523" s="157"/>
      <c r="P523" s="157"/>
      <c r="Q523" s="157"/>
      <c r="R523" s="158"/>
      <c r="S523" s="158"/>
      <c r="T523" s="158"/>
      <c r="U523" s="158"/>
      <c r="V523" s="158"/>
      <c r="W523" s="158"/>
      <c r="X523" s="158"/>
      <c r="Y523" s="158"/>
      <c r="Z523" s="147"/>
      <c r="AA523" s="147"/>
      <c r="AB523" s="147"/>
      <c r="AC523" s="147"/>
      <c r="AD523" s="147"/>
      <c r="AE523" s="147"/>
      <c r="AF523" s="147"/>
      <c r="AG523" s="147" t="s">
        <v>162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3" x14ac:dyDescent="0.2">
      <c r="A524" s="154"/>
      <c r="B524" s="155"/>
      <c r="C524" s="190" t="s">
        <v>317</v>
      </c>
      <c r="D524" s="160"/>
      <c r="E524" s="161">
        <v>0.42</v>
      </c>
      <c r="F524" s="158"/>
      <c r="G524" s="158"/>
      <c r="H524" s="158"/>
      <c r="I524" s="158"/>
      <c r="J524" s="158"/>
      <c r="K524" s="158"/>
      <c r="L524" s="158"/>
      <c r="M524" s="158"/>
      <c r="N524" s="157"/>
      <c r="O524" s="157"/>
      <c r="P524" s="157"/>
      <c r="Q524" s="157"/>
      <c r="R524" s="158"/>
      <c r="S524" s="158"/>
      <c r="T524" s="158"/>
      <c r="U524" s="158"/>
      <c r="V524" s="158"/>
      <c r="W524" s="158"/>
      <c r="X524" s="158"/>
      <c r="Y524" s="158"/>
      <c r="Z524" s="147"/>
      <c r="AA524" s="147"/>
      <c r="AB524" s="147"/>
      <c r="AC524" s="147"/>
      <c r="AD524" s="147"/>
      <c r="AE524" s="147"/>
      <c r="AF524" s="147"/>
      <c r="AG524" s="147" t="s">
        <v>162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3" x14ac:dyDescent="0.2">
      <c r="A525" s="154"/>
      <c r="B525" s="155"/>
      <c r="C525" s="190" t="s">
        <v>320</v>
      </c>
      <c r="D525" s="160"/>
      <c r="E525" s="161">
        <v>16.670000000000002</v>
      </c>
      <c r="F525" s="158"/>
      <c r="G525" s="158"/>
      <c r="H525" s="158"/>
      <c r="I525" s="158"/>
      <c r="J525" s="158"/>
      <c r="K525" s="158"/>
      <c r="L525" s="158"/>
      <c r="M525" s="158"/>
      <c r="N525" s="157"/>
      <c r="O525" s="157"/>
      <c r="P525" s="157"/>
      <c r="Q525" s="157"/>
      <c r="R525" s="158"/>
      <c r="S525" s="158"/>
      <c r="T525" s="158"/>
      <c r="U525" s="158"/>
      <c r="V525" s="158"/>
      <c r="W525" s="158"/>
      <c r="X525" s="158"/>
      <c r="Y525" s="158"/>
      <c r="Z525" s="147"/>
      <c r="AA525" s="147"/>
      <c r="AB525" s="147"/>
      <c r="AC525" s="147"/>
      <c r="AD525" s="147"/>
      <c r="AE525" s="147"/>
      <c r="AF525" s="147"/>
      <c r="AG525" s="147" t="s">
        <v>162</v>
      </c>
      <c r="AH525" s="147">
        <v>0</v>
      </c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3" x14ac:dyDescent="0.2">
      <c r="A526" s="154"/>
      <c r="B526" s="155"/>
      <c r="C526" s="190" t="s">
        <v>317</v>
      </c>
      <c r="D526" s="160"/>
      <c r="E526" s="161">
        <v>0.42</v>
      </c>
      <c r="F526" s="158"/>
      <c r="G526" s="158"/>
      <c r="H526" s="158"/>
      <c r="I526" s="158"/>
      <c r="J526" s="158"/>
      <c r="K526" s="158"/>
      <c r="L526" s="158"/>
      <c r="M526" s="158"/>
      <c r="N526" s="157"/>
      <c r="O526" s="157"/>
      <c r="P526" s="157"/>
      <c r="Q526" s="157"/>
      <c r="R526" s="158"/>
      <c r="S526" s="158"/>
      <c r="T526" s="158"/>
      <c r="U526" s="158"/>
      <c r="V526" s="158"/>
      <c r="W526" s="158"/>
      <c r="X526" s="158"/>
      <c r="Y526" s="158"/>
      <c r="Z526" s="147"/>
      <c r="AA526" s="147"/>
      <c r="AB526" s="147"/>
      <c r="AC526" s="147"/>
      <c r="AD526" s="147"/>
      <c r="AE526" s="147"/>
      <c r="AF526" s="147"/>
      <c r="AG526" s="147" t="s">
        <v>162</v>
      </c>
      <c r="AH526" s="147">
        <v>0</v>
      </c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3" x14ac:dyDescent="0.2">
      <c r="A527" s="154"/>
      <c r="B527" s="155"/>
      <c r="C527" s="190" t="s">
        <v>321</v>
      </c>
      <c r="D527" s="160"/>
      <c r="E527" s="161">
        <v>22.89</v>
      </c>
      <c r="F527" s="158"/>
      <c r="G527" s="158"/>
      <c r="H527" s="158"/>
      <c r="I527" s="158"/>
      <c r="J527" s="158"/>
      <c r="K527" s="158"/>
      <c r="L527" s="158"/>
      <c r="M527" s="158"/>
      <c r="N527" s="157"/>
      <c r="O527" s="157"/>
      <c r="P527" s="157"/>
      <c r="Q527" s="157"/>
      <c r="R527" s="158"/>
      <c r="S527" s="158"/>
      <c r="T527" s="158"/>
      <c r="U527" s="158"/>
      <c r="V527" s="158"/>
      <c r="W527" s="158"/>
      <c r="X527" s="158"/>
      <c r="Y527" s="158"/>
      <c r="Z527" s="147"/>
      <c r="AA527" s="147"/>
      <c r="AB527" s="147"/>
      <c r="AC527" s="147"/>
      <c r="AD527" s="147"/>
      <c r="AE527" s="147"/>
      <c r="AF527" s="147"/>
      <c r="AG527" s="147" t="s">
        <v>162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3" x14ac:dyDescent="0.2">
      <c r="A528" s="154"/>
      <c r="B528" s="155"/>
      <c r="C528" s="190" t="s">
        <v>317</v>
      </c>
      <c r="D528" s="160"/>
      <c r="E528" s="161">
        <v>0.42</v>
      </c>
      <c r="F528" s="158"/>
      <c r="G528" s="158"/>
      <c r="H528" s="158"/>
      <c r="I528" s="158"/>
      <c r="J528" s="158"/>
      <c r="K528" s="158"/>
      <c r="L528" s="158"/>
      <c r="M528" s="158"/>
      <c r="N528" s="157"/>
      <c r="O528" s="157"/>
      <c r="P528" s="157"/>
      <c r="Q528" s="157"/>
      <c r="R528" s="158"/>
      <c r="S528" s="158"/>
      <c r="T528" s="158"/>
      <c r="U528" s="158"/>
      <c r="V528" s="158"/>
      <c r="W528" s="158"/>
      <c r="X528" s="158"/>
      <c r="Y528" s="158"/>
      <c r="Z528" s="147"/>
      <c r="AA528" s="147"/>
      <c r="AB528" s="147"/>
      <c r="AC528" s="147"/>
      <c r="AD528" s="147"/>
      <c r="AE528" s="147"/>
      <c r="AF528" s="147"/>
      <c r="AG528" s="147" t="s">
        <v>162</v>
      </c>
      <c r="AH528" s="147">
        <v>0</v>
      </c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1" x14ac:dyDescent="0.2">
      <c r="A529" s="172">
        <v>118</v>
      </c>
      <c r="B529" s="173" t="s">
        <v>597</v>
      </c>
      <c r="C529" s="189" t="s">
        <v>598</v>
      </c>
      <c r="D529" s="174" t="s">
        <v>166</v>
      </c>
      <c r="E529" s="175">
        <v>113.02</v>
      </c>
      <c r="F529" s="176"/>
      <c r="G529" s="177">
        <f>ROUND(E529*F529,2)</f>
        <v>0</v>
      </c>
      <c r="H529" s="176"/>
      <c r="I529" s="177">
        <f>ROUND(E529*H529,2)</f>
        <v>0</v>
      </c>
      <c r="J529" s="176"/>
      <c r="K529" s="177">
        <f>ROUND(E529*J529,2)</f>
        <v>0</v>
      </c>
      <c r="L529" s="177">
        <v>21</v>
      </c>
      <c r="M529" s="177">
        <f>G529*(1+L529/100)</f>
        <v>0</v>
      </c>
      <c r="N529" s="175">
        <v>3.5E-4</v>
      </c>
      <c r="O529" s="175">
        <f>ROUND(E529*N529,2)</f>
        <v>0.04</v>
      </c>
      <c r="P529" s="175">
        <v>0</v>
      </c>
      <c r="Q529" s="175">
        <f>ROUND(E529*P529,2)</f>
        <v>0</v>
      </c>
      <c r="R529" s="177" t="s">
        <v>582</v>
      </c>
      <c r="S529" s="177" t="s">
        <v>154</v>
      </c>
      <c r="T529" s="178" t="s">
        <v>155</v>
      </c>
      <c r="U529" s="158">
        <v>0.56999999999999995</v>
      </c>
      <c r="V529" s="158">
        <f>ROUND(E529*U529,2)</f>
        <v>64.42</v>
      </c>
      <c r="W529" s="158"/>
      <c r="X529" s="158" t="s">
        <v>156</v>
      </c>
      <c r="Y529" s="158" t="s">
        <v>157</v>
      </c>
      <c r="Z529" s="147"/>
      <c r="AA529" s="147"/>
      <c r="AB529" s="147"/>
      <c r="AC529" s="147"/>
      <c r="AD529" s="147"/>
      <c r="AE529" s="147"/>
      <c r="AF529" s="147"/>
      <c r="AG529" s="147" t="s">
        <v>158</v>
      </c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2" x14ac:dyDescent="0.2">
      <c r="A530" s="154"/>
      <c r="B530" s="155"/>
      <c r="C530" s="190" t="s">
        <v>191</v>
      </c>
      <c r="D530" s="160"/>
      <c r="E530" s="161"/>
      <c r="F530" s="158"/>
      <c r="G530" s="158"/>
      <c r="H530" s="158"/>
      <c r="I530" s="158"/>
      <c r="J530" s="158"/>
      <c r="K530" s="158"/>
      <c r="L530" s="158"/>
      <c r="M530" s="158"/>
      <c r="N530" s="157"/>
      <c r="O530" s="157"/>
      <c r="P530" s="157"/>
      <c r="Q530" s="157"/>
      <c r="R530" s="158"/>
      <c r="S530" s="158"/>
      <c r="T530" s="158"/>
      <c r="U530" s="158"/>
      <c r="V530" s="158"/>
      <c r="W530" s="158"/>
      <c r="X530" s="158"/>
      <c r="Y530" s="158"/>
      <c r="Z530" s="147"/>
      <c r="AA530" s="147"/>
      <c r="AB530" s="147"/>
      <c r="AC530" s="147"/>
      <c r="AD530" s="147"/>
      <c r="AE530" s="147"/>
      <c r="AF530" s="147"/>
      <c r="AG530" s="147" t="s">
        <v>162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3" x14ac:dyDescent="0.2">
      <c r="A531" s="154"/>
      <c r="B531" s="155"/>
      <c r="C531" s="190" t="s">
        <v>316</v>
      </c>
      <c r="D531" s="160"/>
      <c r="E531" s="161">
        <v>21.35</v>
      </c>
      <c r="F531" s="158"/>
      <c r="G531" s="158"/>
      <c r="H531" s="158"/>
      <c r="I531" s="158"/>
      <c r="J531" s="158"/>
      <c r="K531" s="158"/>
      <c r="L531" s="158"/>
      <c r="M531" s="158"/>
      <c r="N531" s="157"/>
      <c r="O531" s="157"/>
      <c r="P531" s="157"/>
      <c r="Q531" s="157"/>
      <c r="R531" s="158"/>
      <c r="S531" s="158"/>
      <c r="T531" s="158"/>
      <c r="U531" s="158"/>
      <c r="V531" s="158"/>
      <c r="W531" s="158"/>
      <c r="X531" s="158"/>
      <c r="Y531" s="158"/>
      <c r="Z531" s="147"/>
      <c r="AA531" s="147"/>
      <c r="AB531" s="147"/>
      <c r="AC531" s="147"/>
      <c r="AD531" s="147"/>
      <c r="AE531" s="147"/>
      <c r="AF531" s="147"/>
      <c r="AG531" s="147" t="s">
        <v>162</v>
      </c>
      <c r="AH531" s="147">
        <v>0</v>
      </c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3" x14ac:dyDescent="0.2">
      <c r="A532" s="154"/>
      <c r="B532" s="155"/>
      <c r="C532" s="190" t="s">
        <v>317</v>
      </c>
      <c r="D532" s="160"/>
      <c r="E532" s="161">
        <v>0.42</v>
      </c>
      <c r="F532" s="158"/>
      <c r="G532" s="158"/>
      <c r="H532" s="158"/>
      <c r="I532" s="158"/>
      <c r="J532" s="158"/>
      <c r="K532" s="158"/>
      <c r="L532" s="158"/>
      <c r="M532" s="158"/>
      <c r="N532" s="157"/>
      <c r="O532" s="157"/>
      <c r="P532" s="157"/>
      <c r="Q532" s="157"/>
      <c r="R532" s="158"/>
      <c r="S532" s="158"/>
      <c r="T532" s="158"/>
      <c r="U532" s="158"/>
      <c r="V532" s="158"/>
      <c r="W532" s="158"/>
      <c r="X532" s="158"/>
      <c r="Y532" s="158"/>
      <c r="Z532" s="147"/>
      <c r="AA532" s="147"/>
      <c r="AB532" s="147"/>
      <c r="AC532" s="147"/>
      <c r="AD532" s="147"/>
      <c r="AE532" s="147"/>
      <c r="AF532" s="147"/>
      <c r="AG532" s="147" t="s">
        <v>162</v>
      </c>
      <c r="AH532" s="147">
        <v>0</v>
      </c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3" x14ac:dyDescent="0.2">
      <c r="A533" s="154"/>
      <c r="B533" s="155"/>
      <c r="C533" s="190" t="s">
        <v>318</v>
      </c>
      <c r="D533" s="160"/>
      <c r="E533" s="161">
        <v>33.340000000000003</v>
      </c>
      <c r="F533" s="158"/>
      <c r="G533" s="158"/>
      <c r="H533" s="158"/>
      <c r="I533" s="158"/>
      <c r="J533" s="158"/>
      <c r="K533" s="158"/>
      <c r="L533" s="158"/>
      <c r="M533" s="158"/>
      <c r="N533" s="157"/>
      <c r="O533" s="157"/>
      <c r="P533" s="157"/>
      <c r="Q533" s="157"/>
      <c r="R533" s="158"/>
      <c r="S533" s="158"/>
      <c r="T533" s="158"/>
      <c r="U533" s="158"/>
      <c r="V533" s="158"/>
      <c r="W533" s="158"/>
      <c r="X533" s="158"/>
      <c r="Y533" s="158"/>
      <c r="Z533" s="147"/>
      <c r="AA533" s="147"/>
      <c r="AB533" s="147"/>
      <c r="AC533" s="147"/>
      <c r="AD533" s="147"/>
      <c r="AE533" s="147"/>
      <c r="AF533" s="147"/>
      <c r="AG533" s="147" t="s">
        <v>162</v>
      </c>
      <c r="AH533" s="147">
        <v>0</v>
      </c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3" x14ac:dyDescent="0.2">
      <c r="A534" s="154"/>
      <c r="B534" s="155"/>
      <c r="C534" s="190" t="s">
        <v>317</v>
      </c>
      <c r="D534" s="160"/>
      <c r="E534" s="161">
        <v>0.42</v>
      </c>
      <c r="F534" s="158"/>
      <c r="G534" s="158"/>
      <c r="H534" s="158"/>
      <c r="I534" s="158"/>
      <c r="J534" s="158"/>
      <c r="K534" s="158"/>
      <c r="L534" s="158"/>
      <c r="M534" s="158"/>
      <c r="N534" s="157"/>
      <c r="O534" s="157"/>
      <c r="P534" s="157"/>
      <c r="Q534" s="157"/>
      <c r="R534" s="158"/>
      <c r="S534" s="158"/>
      <c r="T534" s="158"/>
      <c r="U534" s="158"/>
      <c r="V534" s="158"/>
      <c r="W534" s="158"/>
      <c r="X534" s="158"/>
      <c r="Y534" s="158"/>
      <c r="Z534" s="147"/>
      <c r="AA534" s="147"/>
      <c r="AB534" s="147"/>
      <c r="AC534" s="147"/>
      <c r="AD534" s="147"/>
      <c r="AE534" s="147"/>
      <c r="AF534" s="147"/>
      <c r="AG534" s="147" t="s">
        <v>162</v>
      </c>
      <c r="AH534" s="147">
        <v>0</v>
      </c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3" x14ac:dyDescent="0.2">
      <c r="A535" s="154"/>
      <c r="B535" s="155"/>
      <c r="C535" s="190" t="s">
        <v>319</v>
      </c>
      <c r="D535" s="160"/>
      <c r="E535" s="161">
        <v>16.670000000000002</v>
      </c>
      <c r="F535" s="158"/>
      <c r="G535" s="158"/>
      <c r="H535" s="158"/>
      <c r="I535" s="158"/>
      <c r="J535" s="158"/>
      <c r="K535" s="158"/>
      <c r="L535" s="158"/>
      <c r="M535" s="158"/>
      <c r="N535" s="157"/>
      <c r="O535" s="157"/>
      <c r="P535" s="157"/>
      <c r="Q535" s="157"/>
      <c r="R535" s="158"/>
      <c r="S535" s="158"/>
      <c r="T535" s="158"/>
      <c r="U535" s="158"/>
      <c r="V535" s="158"/>
      <c r="W535" s="158"/>
      <c r="X535" s="158"/>
      <c r="Y535" s="158"/>
      <c r="Z535" s="147"/>
      <c r="AA535" s="147"/>
      <c r="AB535" s="147"/>
      <c r="AC535" s="147"/>
      <c r="AD535" s="147"/>
      <c r="AE535" s="147"/>
      <c r="AF535" s="147"/>
      <c r="AG535" s="147" t="s">
        <v>162</v>
      </c>
      <c r="AH535" s="147">
        <v>0</v>
      </c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3" x14ac:dyDescent="0.2">
      <c r="A536" s="154"/>
      <c r="B536" s="155"/>
      <c r="C536" s="190" t="s">
        <v>317</v>
      </c>
      <c r="D536" s="160"/>
      <c r="E536" s="161">
        <v>0.42</v>
      </c>
      <c r="F536" s="158"/>
      <c r="G536" s="158"/>
      <c r="H536" s="158"/>
      <c r="I536" s="158"/>
      <c r="J536" s="158"/>
      <c r="K536" s="158"/>
      <c r="L536" s="158"/>
      <c r="M536" s="158"/>
      <c r="N536" s="157"/>
      <c r="O536" s="157"/>
      <c r="P536" s="157"/>
      <c r="Q536" s="157"/>
      <c r="R536" s="158"/>
      <c r="S536" s="158"/>
      <c r="T536" s="158"/>
      <c r="U536" s="158"/>
      <c r="V536" s="158"/>
      <c r="W536" s="158"/>
      <c r="X536" s="158"/>
      <c r="Y536" s="158"/>
      <c r="Z536" s="147"/>
      <c r="AA536" s="147"/>
      <c r="AB536" s="147"/>
      <c r="AC536" s="147"/>
      <c r="AD536" s="147"/>
      <c r="AE536" s="147"/>
      <c r="AF536" s="147"/>
      <c r="AG536" s="147" t="s">
        <v>162</v>
      </c>
      <c r="AH536" s="147">
        <v>0</v>
      </c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3" x14ac:dyDescent="0.2">
      <c r="A537" s="154"/>
      <c r="B537" s="155"/>
      <c r="C537" s="190" t="s">
        <v>320</v>
      </c>
      <c r="D537" s="160"/>
      <c r="E537" s="161">
        <v>16.670000000000002</v>
      </c>
      <c r="F537" s="158"/>
      <c r="G537" s="158"/>
      <c r="H537" s="158"/>
      <c r="I537" s="158"/>
      <c r="J537" s="158"/>
      <c r="K537" s="158"/>
      <c r="L537" s="158"/>
      <c r="M537" s="158"/>
      <c r="N537" s="157"/>
      <c r="O537" s="157"/>
      <c r="P537" s="157"/>
      <c r="Q537" s="157"/>
      <c r="R537" s="158"/>
      <c r="S537" s="158"/>
      <c r="T537" s="158"/>
      <c r="U537" s="158"/>
      <c r="V537" s="158"/>
      <c r="W537" s="158"/>
      <c r="X537" s="158"/>
      <c r="Y537" s="158"/>
      <c r="Z537" s="147"/>
      <c r="AA537" s="147"/>
      <c r="AB537" s="147"/>
      <c r="AC537" s="147"/>
      <c r="AD537" s="147"/>
      <c r="AE537" s="147"/>
      <c r="AF537" s="147"/>
      <c r="AG537" s="147" t="s">
        <v>162</v>
      </c>
      <c r="AH537" s="147">
        <v>0</v>
      </c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3" x14ac:dyDescent="0.2">
      <c r="A538" s="154"/>
      <c r="B538" s="155"/>
      <c r="C538" s="190" t="s">
        <v>317</v>
      </c>
      <c r="D538" s="160"/>
      <c r="E538" s="161">
        <v>0.42</v>
      </c>
      <c r="F538" s="158"/>
      <c r="G538" s="158"/>
      <c r="H538" s="158"/>
      <c r="I538" s="158"/>
      <c r="J538" s="158"/>
      <c r="K538" s="158"/>
      <c r="L538" s="158"/>
      <c r="M538" s="158"/>
      <c r="N538" s="157"/>
      <c r="O538" s="157"/>
      <c r="P538" s="157"/>
      <c r="Q538" s="157"/>
      <c r="R538" s="158"/>
      <c r="S538" s="158"/>
      <c r="T538" s="158"/>
      <c r="U538" s="158"/>
      <c r="V538" s="158"/>
      <c r="W538" s="158"/>
      <c r="X538" s="158"/>
      <c r="Y538" s="158"/>
      <c r="Z538" s="147"/>
      <c r="AA538" s="147"/>
      <c r="AB538" s="147"/>
      <c r="AC538" s="147"/>
      <c r="AD538" s="147"/>
      <c r="AE538" s="147"/>
      <c r="AF538" s="147"/>
      <c r="AG538" s="147" t="s">
        <v>162</v>
      </c>
      <c r="AH538" s="147">
        <v>0</v>
      </c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3" x14ac:dyDescent="0.2">
      <c r="A539" s="154"/>
      <c r="B539" s="155"/>
      <c r="C539" s="190" t="s">
        <v>321</v>
      </c>
      <c r="D539" s="160"/>
      <c r="E539" s="161">
        <v>22.89</v>
      </c>
      <c r="F539" s="158"/>
      <c r="G539" s="158"/>
      <c r="H539" s="158"/>
      <c r="I539" s="158"/>
      <c r="J539" s="158"/>
      <c r="K539" s="158"/>
      <c r="L539" s="158"/>
      <c r="M539" s="158"/>
      <c r="N539" s="157"/>
      <c r="O539" s="157"/>
      <c r="P539" s="157"/>
      <c r="Q539" s="157"/>
      <c r="R539" s="158"/>
      <c r="S539" s="158"/>
      <c r="T539" s="158"/>
      <c r="U539" s="158"/>
      <c r="V539" s="158"/>
      <c r="W539" s="158"/>
      <c r="X539" s="158"/>
      <c r="Y539" s="158"/>
      <c r="Z539" s="147"/>
      <c r="AA539" s="147"/>
      <c r="AB539" s="147"/>
      <c r="AC539" s="147"/>
      <c r="AD539" s="147"/>
      <c r="AE539" s="147"/>
      <c r="AF539" s="147"/>
      <c r="AG539" s="147" t="s">
        <v>162</v>
      </c>
      <c r="AH539" s="147">
        <v>0</v>
      </c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3" x14ac:dyDescent="0.2">
      <c r="A540" s="154"/>
      <c r="B540" s="155"/>
      <c r="C540" s="190" t="s">
        <v>317</v>
      </c>
      <c r="D540" s="160"/>
      <c r="E540" s="161">
        <v>0.42</v>
      </c>
      <c r="F540" s="158"/>
      <c r="G540" s="158"/>
      <c r="H540" s="158"/>
      <c r="I540" s="158"/>
      <c r="J540" s="158"/>
      <c r="K540" s="158"/>
      <c r="L540" s="158"/>
      <c r="M540" s="158"/>
      <c r="N540" s="157"/>
      <c r="O540" s="157"/>
      <c r="P540" s="157"/>
      <c r="Q540" s="157"/>
      <c r="R540" s="158"/>
      <c r="S540" s="158"/>
      <c r="T540" s="158"/>
      <c r="U540" s="158"/>
      <c r="V540" s="158"/>
      <c r="W540" s="158"/>
      <c r="X540" s="158"/>
      <c r="Y540" s="158"/>
      <c r="Z540" s="147"/>
      <c r="AA540" s="147"/>
      <c r="AB540" s="147"/>
      <c r="AC540" s="147"/>
      <c r="AD540" s="147"/>
      <c r="AE540" s="147"/>
      <c r="AF540" s="147"/>
      <c r="AG540" s="147" t="s">
        <v>162</v>
      </c>
      <c r="AH540" s="147">
        <v>0</v>
      </c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72">
        <v>119</v>
      </c>
      <c r="B541" s="173" t="s">
        <v>599</v>
      </c>
      <c r="C541" s="189" t="s">
        <v>600</v>
      </c>
      <c r="D541" s="174" t="s">
        <v>166</v>
      </c>
      <c r="E541" s="175">
        <v>113.02</v>
      </c>
      <c r="F541" s="176"/>
      <c r="G541" s="177">
        <f>ROUND(E541*F541,2)</f>
        <v>0</v>
      </c>
      <c r="H541" s="176"/>
      <c r="I541" s="177">
        <f>ROUND(E541*H541,2)</f>
        <v>0</v>
      </c>
      <c r="J541" s="176"/>
      <c r="K541" s="177">
        <f>ROUND(E541*J541,2)</f>
        <v>0</v>
      </c>
      <c r="L541" s="177">
        <v>21</v>
      </c>
      <c r="M541" s="177">
        <f>G541*(1+L541/100)</f>
        <v>0</v>
      </c>
      <c r="N541" s="175">
        <v>5.0000000000000001E-4</v>
      </c>
      <c r="O541" s="175">
        <f>ROUND(E541*N541,2)</f>
        <v>0.06</v>
      </c>
      <c r="P541" s="175">
        <v>0</v>
      </c>
      <c r="Q541" s="175">
        <f>ROUND(E541*P541,2)</f>
        <v>0</v>
      </c>
      <c r="R541" s="177"/>
      <c r="S541" s="177" t="s">
        <v>204</v>
      </c>
      <c r="T541" s="178" t="s">
        <v>205</v>
      </c>
      <c r="U541" s="158">
        <v>4.5999999999999999E-2</v>
      </c>
      <c r="V541" s="158">
        <f>ROUND(E541*U541,2)</f>
        <v>5.2</v>
      </c>
      <c r="W541" s="158"/>
      <c r="X541" s="158" t="s">
        <v>156</v>
      </c>
      <c r="Y541" s="158" t="s">
        <v>157</v>
      </c>
      <c r="Z541" s="147"/>
      <c r="AA541" s="147"/>
      <c r="AB541" s="147"/>
      <c r="AC541" s="147"/>
      <c r="AD541" s="147"/>
      <c r="AE541" s="147"/>
      <c r="AF541" s="147"/>
      <c r="AG541" s="147" t="s">
        <v>158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2" x14ac:dyDescent="0.2">
      <c r="A542" s="154"/>
      <c r="B542" s="155"/>
      <c r="C542" s="190" t="s">
        <v>191</v>
      </c>
      <c r="D542" s="160"/>
      <c r="E542" s="161"/>
      <c r="F542" s="158"/>
      <c r="G542" s="158"/>
      <c r="H542" s="158"/>
      <c r="I542" s="158"/>
      <c r="J542" s="158"/>
      <c r="K542" s="158"/>
      <c r="L542" s="158"/>
      <c r="M542" s="158"/>
      <c r="N542" s="157"/>
      <c r="O542" s="157"/>
      <c r="P542" s="157"/>
      <c r="Q542" s="157"/>
      <c r="R542" s="158"/>
      <c r="S542" s="158"/>
      <c r="T542" s="158"/>
      <c r="U542" s="158"/>
      <c r="V542" s="158"/>
      <c r="W542" s="158"/>
      <c r="X542" s="158"/>
      <c r="Y542" s="158"/>
      <c r="Z542" s="147"/>
      <c r="AA542" s="147"/>
      <c r="AB542" s="147"/>
      <c r="AC542" s="147"/>
      <c r="AD542" s="147"/>
      <c r="AE542" s="147"/>
      <c r="AF542" s="147"/>
      <c r="AG542" s="147" t="s">
        <v>162</v>
      </c>
      <c r="AH542" s="147">
        <v>0</v>
      </c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3" x14ac:dyDescent="0.2">
      <c r="A543" s="154"/>
      <c r="B543" s="155"/>
      <c r="C543" s="190" t="s">
        <v>316</v>
      </c>
      <c r="D543" s="160"/>
      <c r="E543" s="161">
        <v>21.35</v>
      </c>
      <c r="F543" s="158"/>
      <c r="G543" s="158"/>
      <c r="H543" s="158"/>
      <c r="I543" s="158"/>
      <c r="J543" s="158"/>
      <c r="K543" s="158"/>
      <c r="L543" s="158"/>
      <c r="M543" s="158"/>
      <c r="N543" s="157"/>
      <c r="O543" s="157"/>
      <c r="P543" s="157"/>
      <c r="Q543" s="157"/>
      <c r="R543" s="158"/>
      <c r="S543" s="158"/>
      <c r="T543" s="158"/>
      <c r="U543" s="158"/>
      <c r="V543" s="158"/>
      <c r="W543" s="158"/>
      <c r="X543" s="158"/>
      <c r="Y543" s="158"/>
      <c r="Z543" s="147"/>
      <c r="AA543" s="147"/>
      <c r="AB543" s="147"/>
      <c r="AC543" s="147"/>
      <c r="AD543" s="147"/>
      <c r="AE543" s="147"/>
      <c r="AF543" s="147"/>
      <c r="AG543" s="147" t="s">
        <v>162</v>
      </c>
      <c r="AH543" s="147">
        <v>0</v>
      </c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3" x14ac:dyDescent="0.2">
      <c r="A544" s="154"/>
      <c r="B544" s="155"/>
      <c r="C544" s="190" t="s">
        <v>317</v>
      </c>
      <c r="D544" s="160"/>
      <c r="E544" s="161">
        <v>0.42</v>
      </c>
      <c r="F544" s="158"/>
      <c r="G544" s="158"/>
      <c r="H544" s="158"/>
      <c r="I544" s="158"/>
      <c r="J544" s="158"/>
      <c r="K544" s="158"/>
      <c r="L544" s="158"/>
      <c r="M544" s="158"/>
      <c r="N544" s="157"/>
      <c r="O544" s="157"/>
      <c r="P544" s="157"/>
      <c r="Q544" s="157"/>
      <c r="R544" s="158"/>
      <c r="S544" s="158"/>
      <c r="T544" s="158"/>
      <c r="U544" s="158"/>
      <c r="V544" s="158"/>
      <c r="W544" s="158"/>
      <c r="X544" s="158"/>
      <c r="Y544" s="158"/>
      <c r="Z544" s="147"/>
      <c r="AA544" s="147"/>
      <c r="AB544" s="147"/>
      <c r="AC544" s="147"/>
      <c r="AD544" s="147"/>
      <c r="AE544" s="147"/>
      <c r="AF544" s="147"/>
      <c r="AG544" s="147" t="s">
        <v>162</v>
      </c>
      <c r="AH544" s="147">
        <v>0</v>
      </c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3" x14ac:dyDescent="0.2">
      <c r="A545" s="154"/>
      <c r="B545" s="155"/>
      <c r="C545" s="190" t="s">
        <v>318</v>
      </c>
      <c r="D545" s="160"/>
      <c r="E545" s="161">
        <v>33.340000000000003</v>
      </c>
      <c r="F545" s="158"/>
      <c r="G545" s="158"/>
      <c r="H545" s="158"/>
      <c r="I545" s="158"/>
      <c r="J545" s="158"/>
      <c r="K545" s="158"/>
      <c r="L545" s="158"/>
      <c r="M545" s="158"/>
      <c r="N545" s="157"/>
      <c r="O545" s="157"/>
      <c r="P545" s="157"/>
      <c r="Q545" s="157"/>
      <c r="R545" s="158"/>
      <c r="S545" s="158"/>
      <c r="T545" s="158"/>
      <c r="U545" s="158"/>
      <c r="V545" s="158"/>
      <c r="W545" s="158"/>
      <c r="X545" s="158"/>
      <c r="Y545" s="158"/>
      <c r="Z545" s="147"/>
      <c r="AA545" s="147"/>
      <c r="AB545" s="147"/>
      <c r="AC545" s="147"/>
      <c r="AD545" s="147"/>
      <c r="AE545" s="147"/>
      <c r="AF545" s="147"/>
      <c r="AG545" s="147" t="s">
        <v>162</v>
      </c>
      <c r="AH545" s="147">
        <v>0</v>
      </c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3" x14ac:dyDescent="0.2">
      <c r="A546" s="154"/>
      <c r="B546" s="155"/>
      <c r="C546" s="190" t="s">
        <v>317</v>
      </c>
      <c r="D546" s="160"/>
      <c r="E546" s="161">
        <v>0.42</v>
      </c>
      <c r="F546" s="158"/>
      <c r="G546" s="158"/>
      <c r="H546" s="158"/>
      <c r="I546" s="158"/>
      <c r="J546" s="158"/>
      <c r="K546" s="158"/>
      <c r="L546" s="158"/>
      <c r="M546" s="158"/>
      <c r="N546" s="157"/>
      <c r="O546" s="157"/>
      <c r="P546" s="157"/>
      <c r="Q546" s="157"/>
      <c r="R546" s="158"/>
      <c r="S546" s="158"/>
      <c r="T546" s="158"/>
      <c r="U546" s="158"/>
      <c r="V546" s="158"/>
      <c r="W546" s="158"/>
      <c r="X546" s="158"/>
      <c r="Y546" s="158"/>
      <c r="Z546" s="147"/>
      <c r="AA546" s="147"/>
      <c r="AB546" s="147"/>
      <c r="AC546" s="147"/>
      <c r="AD546" s="147"/>
      <c r="AE546" s="147"/>
      <c r="AF546" s="147"/>
      <c r="AG546" s="147" t="s">
        <v>162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3" x14ac:dyDescent="0.2">
      <c r="A547" s="154"/>
      <c r="B547" s="155"/>
      <c r="C547" s="190" t="s">
        <v>319</v>
      </c>
      <c r="D547" s="160"/>
      <c r="E547" s="161">
        <v>16.670000000000002</v>
      </c>
      <c r="F547" s="158"/>
      <c r="G547" s="158"/>
      <c r="H547" s="158"/>
      <c r="I547" s="158"/>
      <c r="J547" s="158"/>
      <c r="K547" s="158"/>
      <c r="L547" s="158"/>
      <c r="M547" s="158"/>
      <c r="N547" s="157"/>
      <c r="O547" s="157"/>
      <c r="P547" s="157"/>
      <c r="Q547" s="157"/>
      <c r="R547" s="158"/>
      <c r="S547" s="158"/>
      <c r="T547" s="158"/>
      <c r="U547" s="158"/>
      <c r="V547" s="158"/>
      <c r="W547" s="158"/>
      <c r="X547" s="158"/>
      <c r="Y547" s="158"/>
      <c r="Z547" s="147"/>
      <c r="AA547" s="147"/>
      <c r="AB547" s="147"/>
      <c r="AC547" s="147"/>
      <c r="AD547" s="147"/>
      <c r="AE547" s="147"/>
      <c r="AF547" s="147"/>
      <c r="AG547" s="147" t="s">
        <v>162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3" x14ac:dyDescent="0.2">
      <c r="A548" s="154"/>
      <c r="B548" s="155"/>
      <c r="C548" s="190" t="s">
        <v>317</v>
      </c>
      <c r="D548" s="160"/>
      <c r="E548" s="161">
        <v>0.42</v>
      </c>
      <c r="F548" s="158"/>
      <c r="G548" s="158"/>
      <c r="H548" s="158"/>
      <c r="I548" s="158"/>
      <c r="J548" s="158"/>
      <c r="K548" s="158"/>
      <c r="L548" s="158"/>
      <c r="M548" s="158"/>
      <c r="N548" s="157"/>
      <c r="O548" s="157"/>
      <c r="P548" s="157"/>
      <c r="Q548" s="157"/>
      <c r="R548" s="158"/>
      <c r="S548" s="158"/>
      <c r="T548" s="158"/>
      <c r="U548" s="158"/>
      <c r="V548" s="158"/>
      <c r="W548" s="158"/>
      <c r="X548" s="158"/>
      <c r="Y548" s="158"/>
      <c r="Z548" s="147"/>
      <c r="AA548" s="147"/>
      <c r="AB548" s="147"/>
      <c r="AC548" s="147"/>
      <c r="AD548" s="147"/>
      <c r="AE548" s="147"/>
      <c r="AF548" s="147"/>
      <c r="AG548" s="147" t="s">
        <v>162</v>
      </c>
      <c r="AH548" s="147">
        <v>0</v>
      </c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3" x14ac:dyDescent="0.2">
      <c r="A549" s="154"/>
      <c r="B549" s="155"/>
      <c r="C549" s="190" t="s">
        <v>320</v>
      </c>
      <c r="D549" s="160"/>
      <c r="E549" s="161">
        <v>16.670000000000002</v>
      </c>
      <c r="F549" s="158"/>
      <c r="G549" s="158"/>
      <c r="H549" s="158"/>
      <c r="I549" s="158"/>
      <c r="J549" s="158"/>
      <c r="K549" s="158"/>
      <c r="L549" s="158"/>
      <c r="M549" s="158"/>
      <c r="N549" s="157"/>
      <c r="O549" s="157"/>
      <c r="P549" s="157"/>
      <c r="Q549" s="157"/>
      <c r="R549" s="158"/>
      <c r="S549" s="158"/>
      <c r="T549" s="158"/>
      <c r="U549" s="158"/>
      <c r="V549" s="158"/>
      <c r="W549" s="158"/>
      <c r="X549" s="158"/>
      <c r="Y549" s="158"/>
      <c r="Z549" s="147"/>
      <c r="AA549" s="147"/>
      <c r="AB549" s="147"/>
      <c r="AC549" s="147"/>
      <c r="AD549" s="147"/>
      <c r="AE549" s="147"/>
      <c r="AF549" s="147"/>
      <c r="AG549" s="147" t="s">
        <v>162</v>
      </c>
      <c r="AH549" s="147">
        <v>0</v>
      </c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3" x14ac:dyDescent="0.2">
      <c r="A550" s="154"/>
      <c r="B550" s="155"/>
      <c r="C550" s="190" t="s">
        <v>317</v>
      </c>
      <c r="D550" s="160"/>
      <c r="E550" s="161">
        <v>0.42</v>
      </c>
      <c r="F550" s="158"/>
      <c r="G550" s="158"/>
      <c r="H550" s="158"/>
      <c r="I550" s="158"/>
      <c r="J550" s="158"/>
      <c r="K550" s="158"/>
      <c r="L550" s="158"/>
      <c r="M550" s="158"/>
      <c r="N550" s="157"/>
      <c r="O550" s="157"/>
      <c r="P550" s="157"/>
      <c r="Q550" s="157"/>
      <c r="R550" s="158"/>
      <c r="S550" s="158"/>
      <c r="T550" s="158"/>
      <c r="U550" s="158"/>
      <c r="V550" s="158"/>
      <c r="W550" s="158"/>
      <c r="X550" s="158"/>
      <c r="Y550" s="158"/>
      <c r="Z550" s="147"/>
      <c r="AA550" s="147"/>
      <c r="AB550" s="147"/>
      <c r="AC550" s="147"/>
      <c r="AD550" s="147"/>
      <c r="AE550" s="147"/>
      <c r="AF550" s="147"/>
      <c r="AG550" s="147" t="s">
        <v>162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3" x14ac:dyDescent="0.2">
      <c r="A551" s="154"/>
      <c r="B551" s="155"/>
      <c r="C551" s="190" t="s">
        <v>321</v>
      </c>
      <c r="D551" s="160"/>
      <c r="E551" s="161">
        <v>22.89</v>
      </c>
      <c r="F551" s="158"/>
      <c r="G551" s="158"/>
      <c r="H551" s="158"/>
      <c r="I551" s="158"/>
      <c r="J551" s="158"/>
      <c r="K551" s="158"/>
      <c r="L551" s="158"/>
      <c r="M551" s="158"/>
      <c r="N551" s="157"/>
      <c r="O551" s="157"/>
      <c r="P551" s="157"/>
      <c r="Q551" s="157"/>
      <c r="R551" s="158"/>
      <c r="S551" s="158"/>
      <c r="T551" s="158"/>
      <c r="U551" s="158"/>
      <c r="V551" s="158"/>
      <c r="W551" s="158"/>
      <c r="X551" s="158"/>
      <c r="Y551" s="158"/>
      <c r="Z551" s="147"/>
      <c r="AA551" s="147"/>
      <c r="AB551" s="147"/>
      <c r="AC551" s="147"/>
      <c r="AD551" s="147"/>
      <c r="AE551" s="147"/>
      <c r="AF551" s="147"/>
      <c r="AG551" s="147" t="s">
        <v>162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3" x14ac:dyDescent="0.2">
      <c r="A552" s="154"/>
      <c r="B552" s="155"/>
      <c r="C552" s="190" t="s">
        <v>317</v>
      </c>
      <c r="D552" s="160"/>
      <c r="E552" s="161">
        <v>0.42</v>
      </c>
      <c r="F552" s="158"/>
      <c r="G552" s="158"/>
      <c r="H552" s="158"/>
      <c r="I552" s="158"/>
      <c r="J552" s="158"/>
      <c r="K552" s="158"/>
      <c r="L552" s="158"/>
      <c r="M552" s="158"/>
      <c r="N552" s="157"/>
      <c r="O552" s="157"/>
      <c r="P552" s="157"/>
      <c r="Q552" s="157"/>
      <c r="R552" s="158"/>
      <c r="S552" s="158"/>
      <c r="T552" s="158"/>
      <c r="U552" s="158"/>
      <c r="V552" s="158"/>
      <c r="W552" s="158"/>
      <c r="X552" s="158"/>
      <c r="Y552" s="158"/>
      <c r="Z552" s="147"/>
      <c r="AA552" s="147"/>
      <c r="AB552" s="147"/>
      <c r="AC552" s="147"/>
      <c r="AD552" s="147"/>
      <c r="AE552" s="147"/>
      <c r="AF552" s="147"/>
      <c r="AG552" s="147" t="s">
        <v>162</v>
      </c>
      <c r="AH552" s="147">
        <v>0</v>
      </c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ht="22.5" outlineLevel="1" x14ac:dyDescent="0.2">
      <c r="A553" s="172">
        <v>120</v>
      </c>
      <c r="B553" s="173" t="s">
        <v>601</v>
      </c>
      <c r="C553" s="189" t="s">
        <v>602</v>
      </c>
      <c r="D553" s="174" t="s">
        <v>166</v>
      </c>
      <c r="E553" s="175">
        <v>115.2804</v>
      </c>
      <c r="F553" s="176"/>
      <c r="G553" s="177">
        <f>ROUND(E553*F553,2)</f>
        <v>0</v>
      </c>
      <c r="H553" s="176"/>
      <c r="I553" s="177">
        <f>ROUND(E553*H553,2)</f>
        <v>0</v>
      </c>
      <c r="J553" s="176"/>
      <c r="K553" s="177">
        <f>ROUND(E553*J553,2)</f>
        <v>0</v>
      </c>
      <c r="L553" s="177">
        <v>21</v>
      </c>
      <c r="M553" s="177">
        <f>G553*(1+L553/100)</f>
        <v>0</v>
      </c>
      <c r="N553" s="175">
        <v>1.617E-2</v>
      </c>
      <c r="O553" s="175">
        <f>ROUND(E553*N553,2)</f>
        <v>1.86</v>
      </c>
      <c r="P553" s="175">
        <v>0</v>
      </c>
      <c r="Q553" s="175">
        <f>ROUND(E553*P553,2)</f>
        <v>0</v>
      </c>
      <c r="R553" s="177" t="s">
        <v>484</v>
      </c>
      <c r="S553" s="177" t="s">
        <v>154</v>
      </c>
      <c r="T553" s="178" t="s">
        <v>155</v>
      </c>
      <c r="U553" s="158">
        <v>0</v>
      </c>
      <c r="V553" s="158">
        <f>ROUND(E553*U553,2)</f>
        <v>0</v>
      </c>
      <c r="W553" s="158"/>
      <c r="X553" s="158" t="s">
        <v>485</v>
      </c>
      <c r="Y553" s="158" t="s">
        <v>157</v>
      </c>
      <c r="Z553" s="147"/>
      <c r="AA553" s="147"/>
      <c r="AB553" s="147"/>
      <c r="AC553" s="147"/>
      <c r="AD553" s="147"/>
      <c r="AE553" s="147"/>
      <c r="AF553" s="147"/>
      <c r="AG553" s="147" t="s">
        <v>486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2" x14ac:dyDescent="0.2">
      <c r="A554" s="154"/>
      <c r="B554" s="155"/>
      <c r="C554" s="190" t="s">
        <v>191</v>
      </c>
      <c r="D554" s="160"/>
      <c r="E554" s="161"/>
      <c r="F554" s="158"/>
      <c r="G554" s="158"/>
      <c r="H554" s="158"/>
      <c r="I554" s="158"/>
      <c r="J554" s="158"/>
      <c r="K554" s="158"/>
      <c r="L554" s="158"/>
      <c r="M554" s="158"/>
      <c r="N554" s="157"/>
      <c r="O554" s="157"/>
      <c r="P554" s="157"/>
      <c r="Q554" s="157"/>
      <c r="R554" s="158"/>
      <c r="S554" s="158"/>
      <c r="T554" s="158"/>
      <c r="U554" s="158"/>
      <c r="V554" s="158"/>
      <c r="W554" s="158"/>
      <c r="X554" s="158"/>
      <c r="Y554" s="158"/>
      <c r="Z554" s="147"/>
      <c r="AA554" s="147"/>
      <c r="AB554" s="147"/>
      <c r="AC554" s="147"/>
      <c r="AD554" s="147"/>
      <c r="AE554" s="147"/>
      <c r="AF554" s="147"/>
      <c r="AG554" s="147" t="s">
        <v>162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3" x14ac:dyDescent="0.2">
      <c r="A555" s="154"/>
      <c r="B555" s="155"/>
      <c r="C555" s="190" t="s">
        <v>316</v>
      </c>
      <c r="D555" s="160"/>
      <c r="E555" s="161">
        <v>21.35</v>
      </c>
      <c r="F555" s="158"/>
      <c r="G555" s="158"/>
      <c r="H555" s="158"/>
      <c r="I555" s="158"/>
      <c r="J555" s="158"/>
      <c r="K555" s="158"/>
      <c r="L555" s="158"/>
      <c r="M555" s="158"/>
      <c r="N555" s="157"/>
      <c r="O555" s="157"/>
      <c r="P555" s="157"/>
      <c r="Q555" s="157"/>
      <c r="R555" s="158"/>
      <c r="S555" s="158"/>
      <c r="T555" s="158"/>
      <c r="U555" s="158"/>
      <c r="V555" s="158"/>
      <c r="W555" s="158"/>
      <c r="X555" s="158"/>
      <c r="Y555" s="158"/>
      <c r="Z555" s="147"/>
      <c r="AA555" s="147"/>
      <c r="AB555" s="147"/>
      <c r="AC555" s="147"/>
      <c r="AD555" s="147"/>
      <c r="AE555" s="147"/>
      <c r="AF555" s="147"/>
      <c r="AG555" s="147" t="s">
        <v>162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3" x14ac:dyDescent="0.2">
      <c r="A556" s="154"/>
      <c r="B556" s="155"/>
      <c r="C556" s="190" t="s">
        <v>317</v>
      </c>
      <c r="D556" s="160"/>
      <c r="E556" s="161">
        <v>0.42</v>
      </c>
      <c r="F556" s="158"/>
      <c r="G556" s="158"/>
      <c r="H556" s="158"/>
      <c r="I556" s="158"/>
      <c r="J556" s="158"/>
      <c r="K556" s="158"/>
      <c r="L556" s="158"/>
      <c r="M556" s="158"/>
      <c r="N556" s="157"/>
      <c r="O556" s="157"/>
      <c r="P556" s="157"/>
      <c r="Q556" s="157"/>
      <c r="R556" s="158"/>
      <c r="S556" s="158"/>
      <c r="T556" s="158"/>
      <c r="U556" s="158"/>
      <c r="V556" s="158"/>
      <c r="W556" s="158"/>
      <c r="X556" s="158"/>
      <c r="Y556" s="158"/>
      <c r="Z556" s="147"/>
      <c r="AA556" s="147"/>
      <c r="AB556" s="147"/>
      <c r="AC556" s="147"/>
      <c r="AD556" s="147"/>
      <c r="AE556" s="147"/>
      <c r="AF556" s="147"/>
      <c r="AG556" s="147" t="s">
        <v>162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3" x14ac:dyDescent="0.2">
      <c r="A557" s="154"/>
      <c r="B557" s="155"/>
      <c r="C557" s="190" t="s">
        <v>318</v>
      </c>
      <c r="D557" s="160"/>
      <c r="E557" s="161">
        <v>33.340000000000003</v>
      </c>
      <c r="F557" s="158"/>
      <c r="G557" s="158"/>
      <c r="H557" s="158"/>
      <c r="I557" s="158"/>
      <c r="J557" s="158"/>
      <c r="K557" s="158"/>
      <c r="L557" s="158"/>
      <c r="M557" s="158"/>
      <c r="N557" s="157"/>
      <c r="O557" s="157"/>
      <c r="P557" s="157"/>
      <c r="Q557" s="157"/>
      <c r="R557" s="158"/>
      <c r="S557" s="158"/>
      <c r="T557" s="158"/>
      <c r="U557" s="158"/>
      <c r="V557" s="158"/>
      <c r="W557" s="158"/>
      <c r="X557" s="158"/>
      <c r="Y557" s="158"/>
      <c r="Z557" s="147"/>
      <c r="AA557" s="147"/>
      <c r="AB557" s="147"/>
      <c r="AC557" s="147"/>
      <c r="AD557" s="147"/>
      <c r="AE557" s="147"/>
      <c r="AF557" s="147"/>
      <c r="AG557" s="147" t="s">
        <v>162</v>
      </c>
      <c r="AH557" s="147">
        <v>0</v>
      </c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3" x14ac:dyDescent="0.2">
      <c r="A558" s="154"/>
      <c r="B558" s="155"/>
      <c r="C558" s="190" t="s">
        <v>317</v>
      </c>
      <c r="D558" s="160"/>
      <c r="E558" s="161">
        <v>0.42</v>
      </c>
      <c r="F558" s="158"/>
      <c r="G558" s="158"/>
      <c r="H558" s="158"/>
      <c r="I558" s="158"/>
      <c r="J558" s="158"/>
      <c r="K558" s="158"/>
      <c r="L558" s="158"/>
      <c r="M558" s="158"/>
      <c r="N558" s="157"/>
      <c r="O558" s="157"/>
      <c r="P558" s="157"/>
      <c r="Q558" s="157"/>
      <c r="R558" s="158"/>
      <c r="S558" s="158"/>
      <c r="T558" s="158"/>
      <c r="U558" s="158"/>
      <c r="V558" s="158"/>
      <c r="W558" s="158"/>
      <c r="X558" s="158"/>
      <c r="Y558" s="158"/>
      <c r="Z558" s="147"/>
      <c r="AA558" s="147"/>
      <c r="AB558" s="147"/>
      <c r="AC558" s="147"/>
      <c r="AD558" s="147"/>
      <c r="AE558" s="147"/>
      <c r="AF558" s="147"/>
      <c r="AG558" s="147" t="s">
        <v>162</v>
      </c>
      <c r="AH558" s="147">
        <v>0</v>
      </c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3" x14ac:dyDescent="0.2">
      <c r="A559" s="154"/>
      <c r="B559" s="155"/>
      <c r="C559" s="190" t="s">
        <v>319</v>
      </c>
      <c r="D559" s="160"/>
      <c r="E559" s="161">
        <v>16.670000000000002</v>
      </c>
      <c r="F559" s="158"/>
      <c r="G559" s="158"/>
      <c r="H559" s="158"/>
      <c r="I559" s="158"/>
      <c r="J559" s="158"/>
      <c r="K559" s="158"/>
      <c r="L559" s="158"/>
      <c r="M559" s="158"/>
      <c r="N559" s="157"/>
      <c r="O559" s="157"/>
      <c r="P559" s="157"/>
      <c r="Q559" s="157"/>
      <c r="R559" s="158"/>
      <c r="S559" s="158"/>
      <c r="T559" s="158"/>
      <c r="U559" s="158"/>
      <c r="V559" s="158"/>
      <c r="W559" s="158"/>
      <c r="X559" s="158"/>
      <c r="Y559" s="158"/>
      <c r="Z559" s="147"/>
      <c r="AA559" s="147"/>
      <c r="AB559" s="147"/>
      <c r="AC559" s="147"/>
      <c r="AD559" s="147"/>
      <c r="AE559" s="147"/>
      <c r="AF559" s="147"/>
      <c r="AG559" s="147" t="s">
        <v>162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3" x14ac:dyDescent="0.2">
      <c r="A560" s="154"/>
      <c r="B560" s="155"/>
      <c r="C560" s="190" t="s">
        <v>317</v>
      </c>
      <c r="D560" s="160"/>
      <c r="E560" s="161">
        <v>0.42</v>
      </c>
      <c r="F560" s="158"/>
      <c r="G560" s="158"/>
      <c r="H560" s="158"/>
      <c r="I560" s="158"/>
      <c r="J560" s="158"/>
      <c r="K560" s="158"/>
      <c r="L560" s="158"/>
      <c r="M560" s="158"/>
      <c r="N560" s="157"/>
      <c r="O560" s="157"/>
      <c r="P560" s="157"/>
      <c r="Q560" s="157"/>
      <c r="R560" s="158"/>
      <c r="S560" s="158"/>
      <c r="T560" s="158"/>
      <c r="U560" s="158"/>
      <c r="V560" s="158"/>
      <c r="W560" s="158"/>
      <c r="X560" s="158"/>
      <c r="Y560" s="158"/>
      <c r="Z560" s="147"/>
      <c r="AA560" s="147"/>
      <c r="AB560" s="147"/>
      <c r="AC560" s="147"/>
      <c r="AD560" s="147"/>
      <c r="AE560" s="147"/>
      <c r="AF560" s="147"/>
      <c r="AG560" s="147" t="s">
        <v>162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3" x14ac:dyDescent="0.2">
      <c r="A561" s="154"/>
      <c r="B561" s="155"/>
      <c r="C561" s="190" t="s">
        <v>320</v>
      </c>
      <c r="D561" s="160"/>
      <c r="E561" s="161">
        <v>16.670000000000002</v>
      </c>
      <c r="F561" s="158"/>
      <c r="G561" s="158"/>
      <c r="H561" s="158"/>
      <c r="I561" s="158"/>
      <c r="J561" s="158"/>
      <c r="K561" s="158"/>
      <c r="L561" s="158"/>
      <c r="M561" s="158"/>
      <c r="N561" s="157"/>
      <c r="O561" s="157"/>
      <c r="P561" s="157"/>
      <c r="Q561" s="157"/>
      <c r="R561" s="158"/>
      <c r="S561" s="158"/>
      <c r="T561" s="158"/>
      <c r="U561" s="158"/>
      <c r="V561" s="158"/>
      <c r="W561" s="158"/>
      <c r="X561" s="158"/>
      <c r="Y561" s="158"/>
      <c r="Z561" s="147"/>
      <c r="AA561" s="147"/>
      <c r="AB561" s="147"/>
      <c r="AC561" s="147"/>
      <c r="AD561" s="147"/>
      <c r="AE561" s="147"/>
      <c r="AF561" s="147"/>
      <c r="AG561" s="147" t="s">
        <v>162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3" x14ac:dyDescent="0.2">
      <c r="A562" s="154"/>
      <c r="B562" s="155"/>
      <c r="C562" s="190" t="s">
        <v>317</v>
      </c>
      <c r="D562" s="160"/>
      <c r="E562" s="161">
        <v>0.42</v>
      </c>
      <c r="F562" s="158"/>
      <c r="G562" s="158"/>
      <c r="H562" s="158"/>
      <c r="I562" s="158"/>
      <c r="J562" s="158"/>
      <c r="K562" s="158"/>
      <c r="L562" s="158"/>
      <c r="M562" s="158"/>
      <c r="N562" s="157"/>
      <c r="O562" s="157"/>
      <c r="P562" s="157"/>
      <c r="Q562" s="157"/>
      <c r="R562" s="158"/>
      <c r="S562" s="158"/>
      <c r="T562" s="158"/>
      <c r="U562" s="158"/>
      <c r="V562" s="158"/>
      <c r="W562" s="158"/>
      <c r="X562" s="158"/>
      <c r="Y562" s="158"/>
      <c r="Z562" s="147"/>
      <c r="AA562" s="147"/>
      <c r="AB562" s="147"/>
      <c r="AC562" s="147"/>
      <c r="AD562" s="147"/>
      <c r="AE562" s="147"/>
      <c r="AF562" s="147"/>
      <c r="AG562" s="147" t="s">
        <v>162</v>
      </c>
      <c r="AH562" s="147">
        <v>0</v>
      </c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3" x14ac:dyDescent="0.2">
      <c r="A563" s="154"/>
      <c r="B563" s="155"/>
      <c r="C563" s="190" t="s">
        <v>321</v>
      </c>
      <c r="D563" s="160"/>
      <c r="E563" s="161">
        <v>22.89</v>
      </c>
      <c r="F563" s="158"/>
      <c r="G563" s="158"/>
      <c r="H563" s="158"/>
      <c r="I563" s="158"/>
      <c r="J563" s="158"/>
      <c r="K563" s="158"/>
      <c r="L563" s="158"/>
      <c r="M563" s="158"/>
      <c r="N563" s="157"/>
      <c r="O563" s="157"/>
      <c r="P563" s="157"/>
      <c r="Q563" s="157"/>
      <c r="R563" s="158"/>
      <c r="S563" s="158"/>
      <c r="T563" s="158"/>
      <c r="U563" s="158"/>
      <c r="V563" s="158"/>
      <c r="W563" s="158"/>
      <c r="X563" s="158"/>
      <c r="Y563" s="158"/>
      <c r="Z563" s="147"/>
      <c r="AA563" s="147"/>
      <c r="AB563" s="147"/>
      <c r="AC563" s="147"/>
      <c r="AD563" s="147"/>
      <c r="AE563" s="147"/>
      <c r="AF563" s="147"/>
      <c r="AG563" s="147" t="s">
        <v>162</v>
      </c>
      <c r="AH563" s="147">
        <v>0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3" x14ac:dyDescent="0.2">
      <c r="A564" s="154"/>
      <c r="B564" s="155"/>
      <c r="C564" s="190" t="s">
        <v>317</v>
      </c>
      <c r="D564" s="160"/>
      <c r="E564" s="161">
        <v>0.42</v>
      </c>
      <c r="F564" s="158"/>
      <c r="G564" s="158"/>
      <c r="H564" s="158"/>
      <c r="I564" s="158"/>
      <c r="J564" s="158"/>
      <c r="K564" s="158"/>
      <c r="L564" s="158"/>
      <c r="M564" s="158"/>
      <c r="N564" s="157"/>
      <c r="O564" s="157"/>
      <c r="P564" s="157"/>
      <c r="Q564" s="157"/>
      <c r="R564" s="158"/>
      <c r="S564" s="158"/>
      <c r="T564" s="158"/>
      <c r="U564" s="158"/>
      <c r="V564" s="158"/>
      <c r="W564" s="158"/>
      <c r="X564" s="158"/>
      <c r="Y564" s="158"/>
      <c r="Z564" s="147"/>
      <c r="AA564" s="147"/>
      <c r="AB564" s="147"/>
      <c r="AC564" s="147"/>
      <c r="AD564" s="147"/>
      <c r="AE564" s="147"/>
      <c r="AF564" s="147"/>
      <c r="AG564" s="147" t="s">
        <v>162</v>
      </c>
      <c r="AH564" s="147">
        <v>0</v>
      </c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3" x14ac:dyDescent="0.2">
      <c r="A565" s="154"/>
      <c r="B565" s="155"/>
      <c r="C565" s="193" t="s">
        <v>487</v>
      </c>
      <c r="D565" s="162"/>
      <c r="E565" s="163">
        <v>2.2604000000000002</v>
      </c>
      <c r="F565" s="158"/>
      <c r="G565" s="158"/>
      <c r="H565" s="158"/>
      <c r="I565" s="158"/>
      <c r="J565" s="158"/>
      <c r="K565" s="158"/>
      <c r="L565" s="158"/>
      <c r="M565" s="158"/>
      <c r="N565" s="157"/>
      <c r="O565" s="157"/>
      <c r="P565" s="157"/>
      <c r="Q565" s="157"/>
      <c r="R565" s="158"/>
      <c r="S565" s="158"/>
      <c r="T565" s="158"/>
      <c r="U565" s="158"/>
      <c r="V565" s="158"/>
      <c r="W565" s="158"/>
      <c r="X565" s="158"/>
      <c r="Y565" s="158"/>
      <c r="Z565" s="147"/>
      <c r="AA565" s="147"/>
      <c r="AB565" s="147"/>
      <c r="AC565" s="147"/>
      <c r="AD565" s="147"/>
      <c r="AE565" s="147"/>
      <c r="AF565" s="147"/>
      <c r="AG565" s="147" t="s">
        <v>162</v>
      </c>
      <c r="AH565" s="147">
        <v>4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1" x14ac:dyDescent="0.2">
      <c r="A566" s="172">
        <v>121</v>
      </c>
      <c r="B566" s="173" t="s">
        <v>603</v>
      </c>
      <c r="C566" s="189" t="s">
        <v>604</v>
      </c>
      <c r="D566" s="174" t="s">
        <v>235</v>
      </c>
      <c r="E566" s="175">
        <v>96.007999999999996</v>
      </c>
      <c r="F566" s="176"/>
      <c r="G566" s="177">
        <f>ROUND(E566*F566,2)</f>
        <v>0</v>
      </c>
      <c r="H566" s="176"/>
      <c r="I566" s="177">
        <f>ROUND(E566*H566,2)</f>
        <v>0</v>
      </c>
      <c r="J566" s="176"/>
      <c r="K566" s="177">
        <f>ROUND(E566*J566,2)</f>
        <v>0</v>
      </c>
      <c r="L566" s="177">
        <v>21</v>
      </c>
      <c r="M566" s="177">
        <f>G566*(1+L566/100)</f>
        <v>0</v>
      </c>
      <c r="N566" s="175">
        <v>3.5E-4</v>
      </c>
      <c r="O566" s="175">
        <f>ROUND(E566*N566,2)</f>
        <v>0.03</v>
      </c>
      <c r="P566" s="175">
        <v>0</v>
      </c>
      <c r="Q566" s="175">
        <f>ROUND(E566*P566,2)</f>
        <v>0</v>
      </c>
      <c r="R566" s="177" t="s">
        <v>484</v>
      </c>
      <c r="S566" s="177" t="s">
        <v>154</v>
      </c>
      <c r="T566" s="178" t="s">
        <v>155</v>
      </c>
      <c r="U566" s="158">
        <v>0</v>
      </c>
      <c r="V566" s="158">
        <f>ROUND(E566*U566,2)</f>
        <v>0</v>
      </c>
      <c r="W566" s="158"/>
      <c r="X566" s="158" t="s">
        <v>485</v>
      </c>
      <c r="Y566" s="158" t="s">
        <v>157</v>
      </c>
      <c r="Z566" s="147"/>
      <c r="AA566" s="147"/>
      <c r="AB566" s="147"/>
      <c r="AC566" s="147"/>
      <c r="AD566" s="147"/>
      <c r="AE566" s="147"/>
      <c r="AF566" s="147"/>
      <c r="AG566" s="147" t="s">
        <v>486</v>
      </c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2" x14ac:dyDescent="0.2">
      <c r="A567" s="154"/>
      <c r="B567" s="155"/>
      <c r="C567" s="190" t="s">
        <v>191</v>
      </c>
      <c r="D567" s="160"/>
      <c r="E567" s="161"/>
      <c r="F567" s="158"/>
      <c r="G567" s="158"/>
      <c r="H567" s="158"/>
      <c r="I567" s="158"/>
      <c r="J567" s="158"/>
      <c r="K567" s="158"/>
      <c r="L567" s="158"/>
      <c r="M567" s="158"/>
      <c r="N567" s="157"/>
      <c r="O567" s="157"/>
      <c r="P567" s="157"/>
      <c r="Q567" s="157"/>
      <c r="R567" s="158"/>
      <c r="S567" s="158"/>
      <c r="T567" s="158"/>
      <c r="U567" s="158"/>
      <c r="V567" s="158"/>
      <c r="W567" s="158"/>
      <c r="X567" s="158"/>
      <c r="Y567" s="158"/>
      <c r="Z567" s="147"/>
      <c r="AA567" s="147"/>
      <c r="AB567" s="147"/>
      <c r="AC567" s="147"/>
      <c r="AD567" s="147"/>
      <c r="AE567" s="147"/>
      <c r="AF567" s="147"/>
      <c r="AG567" s="147" t="s">
        <v>162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3" x14ac:dyDescent="0.2">
      <c r="A568" s="154"/>
      <c r="B568" s="155"/>
      <c r="C568" s="190" t="s">
        <v>587</v>
      </c>
      <c r="D568" s="160"/>
      <c r="E568" s="161">
        <v>18.54</v>
      </c>
      <c r="F568" s="158"/>
      <c r="G568" s="158"/>
      <c r="H568" s="158"/>
      <c r="I568" s="158"/>
      <c r="J568" s="158"/>
      <c r="K568" s="158"/>
      <c r="L568" s="158"/>
      <c r="M568" s="158"/>
      <c r="N568" s="157"/>
      <c r="O568" s="157"/>
      <c r="P568" s="157"/>
      <c r="Q568" s="157"/>
      <c r="R568" s="158"/>
      <c r="S568" s="158"/>
      <c r="T568" s="158"/>
      <c r="U568" s="158"/>
      <c r="V568" s="158"/>
      <c r="W568" s="158"/>
      <c r="X568" s="158"/>
      <c r="Y568" s="158"/>
      <c r="Z568" s="147"/>
      <c r="AA568" s="147"/>
      <c r="AB568" s="147"/>
      <c r="AC568" s="147"/>
      <c r="AD568" s="147"/>
      <c r="AE568" s="147"/>
      <c r="AF568" s="147"/>
      <c r="AG568" s="147" t="s">
        <v>162</v>
      </c>
      <c r="AH568" s="147">
        <v>0</v>
      </c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3" x14ac:dyDescent="0.2">
      <c r="A569" s="154"/>
      <c r="B569" s="155"/>
      <c r="C569" s="190" t="s">
        <v>588</v>
      </c>
      <c r="D569" s="160"/>
      <c r="E569" s="161">
        <v>16.68</v>
      </c>
      <c r="F569" s="158"/>
      <c r="G569" s="158"/>
      <c r="H569" s="158"/>
      <c r="I569" s="158"/>
      <c r="J569" s="158"/>
      <c r="K569" s="158"/>
      <c r="L569" s="158"/>
      <c r="M569" s="158"/>
      <c r="N569" s="157"/>
      <c r="O569" s="157"/>
      <c r="P569" s="157"/>
      <c r="Q569" s="157"/>
      <c r="R569" s="158"/>
      <c r="S569" s="158"/>
      <c r="T569" s="158"/>
      <c r="U569" s="158"/>
      <c r="V569" s="158"/>
      <c r="W569" s="158"/>
      <c r="X569" s="158"/>
      <c r="Y569" s="158"/>
      <c r="Z569" s="147"/>
      <c r="AA569" s="147"/>
      <c r="AB569" s="147"/>
      <c r="AC569" s="147"/>
      <c r="AD569" s="147"/>
      <c r="AE569" s="147"/>
      <c r="AF569" s="147"/>
      <c r="AG569" s="147" t="s">
        <v>162</v>
      </c>
      <c r="AH569" s="147">
        <v>0</v>
      </c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3" x14ac:dyDescent="0.2">
      <c r="A570" s="154"/>
      <c r="B570" s="155"/>
      <c r="C570" s="190" t="s">
        <v>589</v>
      </c>
      <c r="D570" s="160"/>
      <c r="E570" s="161">
        <v>16.68</v>
      </c>
      <c r="F570" s="158"/>
      <c r="G570" s="158"/>
      <c r="H570" s="158"/>
      <c r="I570" s="158"/>
      <c r="J570" s="158"/>
      <c r="K570" s="158"/>
      <c r="L570" s="158"/>
      <c r="M570" s="158"/>
      <c r="N570" s="157"/>
      <c r="O570" s="157"/>
      <c r="P570" s="157"/>
      <c r="Q570" s="157"/>
      <c r="R570" s="158"/>
      <c r="S570" s="158"/>
      <c r="T570" s="158"/>
      <c r="U570" s="158"/>
      <c r="V570" s="158"/>
      <c r="W570" s="158"/>
      <c r="X570" s="158"/>
      <c r="Y570" s="158"/>
      <c r="Z570" s="147"/>
      <c r="AA570" s="147"/>
      <c r="AB570" s="147"/>
      <c r="AC570" s="147"/>
      <c r="AD570" s="147"/>
      <c r="AE570" s="147"/>
      <c r="AF570" s="147"/>
      <c r="AG570" s="147" t="s">
        <v>162</v>
      </c>
      <c r="AH570" s="147">
        <v>0</v>
      </c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3" x14ac:dyDescent="0.2">
      <c r="A571" s="154"/>
      <c r="B571" s="155"/>
      <c r="C571" s="190" t="s">
        <v>590</v>
      </c>
      <c r="D571" s="160"/>
      <c r="E571" s="161">
        <v>16.68</v>
      </c>
      <c r="F571" s="158"/>
      <c r="G571" s="158"/>
      <c r="H571" s="158"/>
      <c r="I571" s="158"/>
      <c r="J571" s="158"/>
      <c r="K571" s="158"/>
      <c r="L571" s="158"/>
      <c r="M571" s="158"/>
      <c r="N571" s="157"/>
      <c r="O571" s="157"/>
      <c r="P571" s="157"/>
      <c r="Q571" s="157"/>
      <c r="R571" s="158"/>
      <c r="S571" s="158"/>
      <c r="T571" s="158"/>
      <c r="U571" s="158"/>
      <c r="V571" s="158"/>
      <c r="W571" s="158"/>
      <c r="X571" s="158"/>
      <c r="Y571" s="158"/>
      <c r="Z571" s="147"/>
      <c r="AA571" s="147"/>
      <c r="AB571" s="147"/>
      <c r="AC571" s="147"/>
      <c r="AD571" s="147"/>
      <c r="AE571" s="147"/>
      <c r="AF571" s="147"/>
      <c r="AG571" s="147" t="s">
        <v>162</v>
      </c>
      <c r="AH571" s="147">
        <v>0</v>
      </c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3" x14ac:dyDescent="0.2">
      <c r="A572" s="154"/>
      <c r="B572" s="155"/>
      <c r="C572" s="190" t="s">
        <v>591</v>
      </c>
      <c r="D572" s="160"/>
      <c r="E572" s="161">
        <v>18.7</v>
      </c>
      <c r="F572" s="158"/>
      <c r="G572" s="158"/>
      <c r="H572" s="158"/>
      <c r="I572" s="158"/>
      <c r="J572" s="158"/>
      <c r="K572" s="158"/>
      <c r="L572" s="158"/>
      <c r="M572" s="158"/>
      <c r="N572" s="157"/>
      <c r="O572" s="157"/>
      <c r="P572" s="157"/>
      <c r="Q572" s="157"/>
      <c r="R572" s="158"/>
      <c r="S572" s="158"/>
      <c r="T572" s="158"/>
      <c r="U572" s="158"/>
      <c r="V572" s="158"/>
      <c r="W572" s="158"/>
      <c r="X572" s="158"/>
      <c r="Y572" s="158"/>
      <c r="Z572" s="147"/>
      <c r="AA572" s="147"/>
      <c r="AB572" s="147"/>
      <c r="AC572" s="147"/>
      <c r="AD572" s="147"/>
      <c r="AE572" s="147"/>
      <c r="AF572" s="147"/>
      <c r="AG572" s="147" t="s">
        <v>162</v>
      </c>
      <c r="AH572" s="147">
        <v>0</v>
      </c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3" x14ac:dyDescent="0.2">
      <c r="A573" s="154"/>
      <c r="B573" s="155"/>
      <c r="C573" s="193" t="s">
        <v>519</v>
      </c>
      <c r="D573" s="162"/>
      <c r="E573" s="163">
        <v>8.7279999999999998</v>
      </c>
      <c r="F573" s="158"/>
      <c r="G573" s="158"/>
      <c r="H573" s="158"/>
      <c r="I573" s="158"/>
      <c r="J573" s="158"/>
      <c r="K573" s="158"/>
      <c r="L573" s="158"/>
      <c r="M573" s="158"/>
      <c r="N573" s="157"/>
      <c r="O573" s="157"/>
      <c r="P573" s="157"/>
      <c r="Q573" s="157"/>
      <c r="R573" s="158"/>
      <c r="S573" s="158"/>
      <c r="T573" s="158"/>
      <c r="U573" s="158"/>
      <c r="V573" s="158"/>
      <c r="W573" s="158"/>
      <c r="X573" s="158"/>
      <c r="Y573" s="158"/>
      <c r="Z573" s="147"/>
      <c r="AA573" s="147"/>
      <c r="AB573" s="147"/>
      <c r="AC573" s="147"/>
      <c r="AD573" s="147"/>
      <c r="AE573" s="147"/>
      <c r="AF573" s="147"/>
      <c r="AG573" s="147" t="s">
        <v>162</v>
      </c>
      <c r="AH573" s="147">
        <v>4</v>
      </c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1" x14ac:dyDescent="0.2">
      <c r="A574" s="154">
        <v>122</v>
      </c>
      <c r="B574" s="155" t="s">
        <v>605</v>
      </c>
      <c r="C574" s="192" t="s">
        <v>606</v>
      </c>
      <c r="D574" s="156" t="s">
        <v>0</v>
      </c>
      <c r="E574" s="187"/>
      <c r="F574" s="159"/>
      <c r="G574" s="158">
        <f>ROUND(E574*F574,2)</f>
        <v>0</v>
      </c>
      <c r="H574" s="159"/>
      <c r="I574" s="158">
        <f>ROUND(E574*H574,2)</f>
        <v>0</v>
      </c>
      <c r="J574" s="159"/>
      <c r="K574" s="158">
        <f>ROUND(E574*J574,2)</f>
        <v>0</v>
      </c>
      <c r="L574" s="158">
        <v>21</v>
      </c>
      <c r="M574" s="158">
        <f>G574*(1+L574/100)</f>
        <v>0</v>
      </c>
      <c r="N574" s="157">
        <v>0</v>
      </c>
      <c r="O574" s="157">
        <f>ROUND(E574*N574,2)</f>
        <v>0</v>
      </c>
      <c r="P574" s="157">
        <v>0</v>
      </c>
      <c r="Q574" s="157">
        <f>ROUND(E574*P574,2)</f>
        <v>0</v>
      </c>
      <c r="R574" s="158" t="s">
        <v>582</v>
      </c>
      <c r="S574" s="158" t="s">
        <v>154</v>
      </c>
      <c r="T574" s="158" t="s">
        <v>155</v>
      </c>
      <c r="U574" s="158">
        <v>0</v>
      </c>
      <c r="V574" s="158">
        <f>ROUND(E574*U574,2)</f>
        <v>0</v>
      </c>
      <c r="W574" s="158"/>
      <c r="X574" s="158" t="s">
        <v>447</v>
      </c>
      <c r="Y574" s="158" t="s">
        <v>157</v>
      </c>
      <c r="Z574" s="147"/>
      <c r="AA574" s="147"/>
      <c r="AB574" s="147"/>
      <c r="AC574" s="147"/>
      <c r="AD574" s="147"/>
      <c r="AE574" s="147"/>
      <c r="AF574" s="147"/>
      <c r="AG574" s="147" t="s">
        <v>448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2" x14ac:dyDescent="0.2">
      <c r="A575" s="154"/>
      <c r="B575" s="155"/>
      <c r="C575" s="256" t="s">
        <v>492</v>
      </c>
      <c r="D575" s="257"/>
      <c r="E575" s="257"/>
      <c r="F575" s="257"/>
      <c r="G575" s="257"/>
      <c r="H575" s="158"/>
      <c r="I575" s="158"/>
      <c r="J575" s="158"/>
      <c r="K575" s="158"/>
      <c r="L575" s="158"/>
      <c r="M575" s="158"/>
      <c r="N575" s="157"/>
      <c r="O575" s="157"/>
      <c r="P575" s="157"/>
      <c r="Q575" s="157"/>
      <c r="R575" s="158"/>
      <c r="S575" s="158"/>
      <c r="T575" s="158"/>
      <c r="U575" s="158"/>
      <c r="V575" s="158"/>
      <c r="W575" s="158"/>
      <c r="X575" s="158"/>
      <c r="Y575" s="158"/>
      <c r="Z575" s="147"/>
      <c r="AA575" s="147"/>
      <c r="AB575" s="147"/>
      <c r="AC575" s="147"/>
      <c r="AD575" s="147"/>
      <c r="AE575" s="147"/>
      <c r="AF575" s="147"/>
      <c r="AG575" s="147" t="s">
        <v>160</v>
      </c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x14ac:dyDescent="0.2">
      <c r="A576" s="165" t="s">
        <v>148</v>
      </c>
      <c r="B576" s="166" t="s">
        <v>109</v>
      </c>
      <c r="C576" s="188" t="s">
        <v>110</v>
      </c>
      <c r="D576" s="167"/>
      <c r="E576" s="168"/>
      <c r="F576" s="169"/>
      <c r="G576" s="169">
        <f>SUMIF(AG577:AG598,"&lt;&gt;NOR",G577:G598)</f>
        <v>0</v>
      </c>
      <c r="H576" s="169"/>
      <c r="I576" s="169">
        <f>SUM(I577:I598)</f>
        <v>0</v>
      </c>
      <c r="J576" s="169"/>
      <c r="K576" s="169">
        <f>SUM(K577:K598)</f>
        <v>0</v>
      </c>
      <c r="L576" s="169"/>
      <c r="M576" s="169">
        <f>SUM(M577:M598)</f>
        <v>0</v>
      </c>
      <c r="N576" s="168"/>
      <c r="O576" s="168">
        <f>SUM(O577:O598)</f>
        <v>0.11</v>
      </c>
      <c r="P576" s="168"/>
      <c r="Q576" s="168">
        <f>SUM(Q577:Q598)</f>
        <v>0</v>
      </c>
      <c r="R576" s="169"/>
      <c r="S576" s="169"/>
      <c r="T576" s="170"/>
      <c r="U576" s="164"/>
      <c r="V576" s="164">
        <f>SUM(V577:V598)</f>
        <v>32.39</v>
      </c>
      <c r="W576" s="164"/>
      <c r="X576" s="164"/>
      <c r="Y576" s="164"/>
      <c r="AG576" t="s">
        <v>149</v>
      </c>
    </row>
    <row r="577" spans="1:60" ht="33.75" outlineLevel="1" x14ac:dyDescent="0.2">
      <c r="A577" s="172">
        <v>123</v>
      </c>
      <c r="B577" s="173" t="s">
        <v>607</v>
      </c>
      <c r="C577" s="189" t="s">
        <v>608</v>
      </c>
      <c r="D577" s="174" t="s">
        <v>166</v>
      </c>
      <c r="E577" s="175">
        <v>20.379899999999999</v>
      </c>
      <c r="F577" s="176"/>
      <c r="G577" s="177">
        <f>ROUND(E577*F577,2)</f>
        <v>0</v>
      </c>
      <c r="H577" s="176"/>
      <c r="I577" s="177">
        <f>ROUND(E577*H577,2)</f>
        <v>0</v>
      </c>
      <c r="J577" s="176"/>
      <c r="K577" s="177">
        <f>ROUND(E577*J577,2)</f>
        <v>0</v>
      </c>
      <c r="L577" s="177">
        <v>21</v>
      </c>
      <c r="M577" s="177">
        <f>G577*(1+L577/100)</f>
        <v>0</v>
      </c>
      <c r="N577" s="175">
        <v>1.6000000000000001E-4</v>
      </c>
      <c r="O577" s="175">
        <f>ROUND(E577*N577,2)</f>
        <v>0</v>
      </c>
      <c r="P577" s="175">
        <v>0</v>
      </c>
      <c r="Q577" s="175">
        <f>ROUND(E577*P577,2)</f>
        <v>0</v>
      </c>
      <c r="R577" s="177" t="s">
        <v>556</v>
      </c>
      <c r="S577" s="177" t="s">
        <v>154</v>
      </c>
      <c r="T577" s="178" t="s">
        <v>155</v>
      </c>
      <c r="U577" s="158">
        <v>0.05</v>
      </c>
      <c r="V577" s="158">
        <f>ROUND(E577*U577,2)</f>
        <v>1.02</v>
      </c>
      <c r="W577" s="158"/>
      <c r="X577" s="158" t="s">
        <v>156</v>
      </c>
      <c r="Y577" s="158" t="s">
        <v>157</v>
      </c>
      <c r="Z577" s="147"/>
      <c r="AA577" s="147"/>
      <c r="AB577" s="147"/>
      <c r="AC577" s="147"/>
      <c r="AD577" s="147"/>
      <c r="AE577" s="147"/>
      <c r="AF577" s="147"/>
      <c r="AG577" s="147" t="s">
        <v>158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2" x14ac:dyDescent="0.2">
      <c r="A578" s="154"/>
      <c r="B578" s="155"/>
      <c r="C578" s="254" t="s">
        <v>609</v>
      </c>
      <c r="D578" s="255"/>
      <c r="E578" s="255"/>
      <c r="F578" s="255"/>
      <c r="G578" s="255"/>
      <c r="H578" s="158"/>
      <c r="I578" s="158"/>
      <c r="J578" s="158"/>
      <c r="K578" s="158"/>
      <c r="L578" s="158"/>
      <c r="M578" s="158"/>
      <c r="N578" s="157"/>
      <c r="O578" s="157"/>
      <c r="P578" s="157"/>
      <c r="Q578" s="157"/>
      <c r="R578" s="158"/>
      <c r="S578" s="158"/>
      <c r="T578" s="158"/>
      <c r="U578" s="158"/>
      <c r="V578" s="158"/>
      <c r="W578" s="158"/>
      <c r="X578" s="158"/>
      <c r="Y578" s="158"/>
      <c r="Z578" s="147"/>
      <c r="AA578" s="147"/>
      <c r="AB578" s="147"/>
      <c r="AC578" s="147"/>
      <c r="AD578" s="147"/>
      <c r="AE578" s="147"/>
      <c r="AF578" s="147"/>
      <c r="AG578" s="147" t="s">
        <v>173</v>
      </c>
      <c r="AH578" s="147"/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2" x14ac:dyDescent="0.2">
      <c r="A579" s="154"/>
      <c r="B579" s="155"/>
      <c r="C579" s="190" t="s">
        <v>610</v>
      </c>
      <c r="D579" s="160"/>
      <c r="E579" s="161">
        <v>20.379899999999999</v>
      </c>
      <c r="F579" s="158"/>
      <c r="G579" s="158"/>
      <c r="H579" s="158"/>
      <c r="I579" s="158"/>
      <c r="J579" s="158"/>
      <c r="K579" s="158"/>
      <c r="L579" s="158"/>
      <c r="M579" s="158"/>
      <c r="N579" s="157"/>
      <c r="O579" s="157"/>
      <c r="P579" s="157"/>
      <c r="Q579" s="157"/>
      <c r="R579" s="158"/>
      <c r="S579" s="158"/>
      <c r="T579" s="158"/>
      <c r="U579" s="158"/>
      <c r="V579" s="158"/>
      <c r="W579" s="158"/>
      <c r="X579" s="158"/>
      <c r="Y579" s="158"/>
      <c r="Z579" s="147"/>
      <c r="AA579" s="147"/>
      <c r="AB579" s="147"/>
      <c r="AC579" s="147"/>
      <c r="AD579" s="147"/>
      <c r="AE579" s="147"/>
      <c r="AF579" s="147"/>
      <c r="AG579" s="147" t="s">
        <v>162</v>
      </c>
      <c r="AH579" s="147">
        <v>5</v>
      </c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ht="22.5" outlineLevel="1" x14ac:dyDescent="0.2">
      <c r="A580" s="180">
        <v>124</v>
      </c>
      <c r="B580" s="181" t="s">
        <v>611</v>
      </c>
      <c r="C580" s="191" t="s">
        <v>612</v>
      </c>
      <c r="D580" s="182" t="s">
        <v>171</v>
      </c>
      <c r="E580" s="183">
        <v>5</v>
      </c>
      <c r="F580" s="184"/>
      <c r="G580" s="185">
        <f>ROUND(E580*F580,2)</f>
        <v>0</v>
      </c>
      <c r="H580" s="184"/>
      <c r="I580" s="185">
        <f>ROUND(E580*H580,2)</f>
        <v>0</v>
      </c>
      <c r="J580" s="184"/>
      <c r="K580" s="185">
        <f>ROUND(E580*J580,2)</f>
        <v>0</v>
      </c>
      <c r="L580" s="185">
        <v>21</v>
      </c>
      <c r="M580" s="185">
        <f>G580*(1+L580/100)</f>
        <v>0</v>
      </c>
      <c r="N580" s="183">
        <v>0</v>
      </c>
      <c r="O580" s="183">
        <f>ROUND(E580*N580,2)</f>
        <v>0</v>
      </c>
      <c r="P580" s="183">
        <v>0</v>
      </c>
      <c r="Q580" s="183">
        <f>ROUND(E580*P580,2)</f>
        <v>0</v>
      </c>
      <c r="R580" s="185" t="s">
        <v>556</v>
      </c>
      <c r="S580" s="185" t="s">
        <v>154</v>
      </c>
      <c r="T580" s="186" t="s">
        <v>155</v>
      </c>
      <c r="U580" s="158">
        <v>0.1</v>
      </c>
      <c r="V580" s="158">
        <f>ROUND(E580*U580,2)</f>
        <v>0.5</v>
      </c>
      <c r="W580" s="158"/>
      <c r="X580" s="158" t="s">
        <v>156</v>
      </c>
      <c r="Y580" s="158" t="s">
        <v>157</v>
      </c>
      <c r="Z580" s="147"/>
      <c r="AA580" s="147"/>
      <c r="AB580" s="147"/>
      <c r="AC580" s="147"/>
      <c r="AD580" s="147"/>
      <c r="AE580" s="147"/>
      <c r="AF580" s="147"/>
      <c r="AG580" s="147" t="s">
        <v>158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ht="22.5" outlineLevel="1" x14ac:dyDescent="0.2">
      <c r="A581" s="180">
        <v>125</v>
      </c>
      <c r="B581" s="181" t="s">
        <v>613</v>
      </c>
      <c r="C581" s="191" t="s">
        <v>614</v>
      </c>
      <c r="D581" s="182" t="s">
        <v>171</v>
      </c>
      <c r="E581" s="183">
        <v>5</v>
      </c>
      <c r="F581" s="184"/>
      <c r="G581" s="185">
        <f>ROUND(E581*F581,2)</f>
        <v>0</v>
      </c>
      <c r="H581" s="184"/>
      <c r="I581" s="185">
        <f>ROUND(E581*H581,2)</f>
        <v>0</v>
      </c>
      <c r="J581" s="184"/>
      <c r="K581" s="185">
        <f>ROUND(E581*J581,2)</f>
        <v>0</v>
      </c>
      <c r="L581" s="185">
        <v>21</v>
      </c>
      <c r="M581" s="185">
        <f>G581*(1+L581/100)</f>
        <v>0</v>
      </c>
      <c r="N581" s="183">
        <v>0</v>
      </c>
      <c r="O581" s="183">
        <f>ROUND(E581*N581,2)</f>
        <v>0</v>
      </c>
      <c r="P581" s="183">
        <v>0</v>
      </c>
      <c r="Q581" s="183">
        <f>ROUND(E581*P581,2)</f>
        <v>0</v>
      </c>
      <c r="R581" s="185" t="s">
        <v>556</v>
      </c>
      <c r="S581" s="185" t="s">
        <v>154</v>
      </c>
      <c r="T581" s="186" t="s">
        <v>155</v>
      </c>
      <c r="U581" s="158">
        <v>0.11</v>
      </c>
      <c r="V581" s="158">
        <f>ROUND(E581*U581,2)</f>
        <v>0.55000000000000004</v>
      </c>
      <c r="W581" s="158"/>
      <c r="X581" s="158" t="s">
        <v>156</v>
      </c>
      <c r="Y581" s="158" t="s">
        <v>157</v>
      </c>
      <c r="Z581" s="147"/>
      <c r="AA581" s="147"/>
      <c r="AB581" s="147"/>
      <c r="AC581" s="147"/>
      <c r="AD581" s="147"/>
      <c r="AE581" s="147"/>
      <c r="AF581" s="147"/>
      <c r="AG581" s="147" t="s">
        <v>158</v>
      </c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ht="33.75" outlineLevel="1" x14ac:dyDescent="0.2">
      <c r="A582" s="172">
        <v>126</v>
      </c>
      <c r="B582" s="173" t="s">
        <v>615</v>
      </c>
      <c r="C582" s="189" t="s">
        <v>616</v>
      </c>
      <c r="D582" s="174" t="s">
        <v>235</v>
      </c>
      <c r="E582" s="175">
        <v>12.12</v>
      </c>
      <c r="F582" s="176"/>
      <c r="G582" s="177">
        <f>ROUND(E582*F582,2)</f>
        <v>0</v>
      </c>
      <c r="H582" s="176"/>
      <c r="I582" s="177">
        <f>ROUND(E582*H582,2)</f>
        <v>0</v>
      </c>
      <c r="J582" s="176"/>
      <c r="K582" s="177">
        <f>ROUND(E582*J582,2)</f>
        <v>0</v>
      </c>
      <c r="L582" s="177">
        <v>21</v>
      </c>
      <c r="M582" s="177">
        <f>G582*(1+L582/100)</f>
        <v>0</v>
      </c>
      <c r="N582" s="175">
        <v>3.0000000000000001E-5</v>
      </c>
      <c r="O582" s="175">
        <f>ROUND(E582*N582,2)</f>
        <v>0</v>
      </c>
      <c r="P582" s="175">
        <v>0</v>
      </c>
      <c r="Q582" s="175">
        <f>ROUND(E582*P582,2)</f>
        <v>0</v>
      </c>
      <c r="R582" s="177" t="s">
        <v>556</v>
      </c>
      <c r="S582" s="177" t="s">
        <v>154</v>
      </c>
      <c r="T582" s="178" t="s">
        <v>155</v>
      </c>
      <c r="U582" s="158">
        <v>0</v>
      </c>
      <c r="V582" s="158">
        <f>ROUND(E582*U582,2)</f>
        <v>0</v>
      </c>
      <c r="W582" s="158"/>
      <c r="X582" s="158" t="s">
        <v>156</v>
      </c>
      <c r="Y582" s="158" t="s">
        <v>157</v>
      </c>
      <c r="Z582" s="147"/>
      <c r="AA582" s="147"/>
      <c r="AB582" s="147"/>
      <c r="AC582" s="147"/>
      <c r="AD582" s="147"/>
      <c r="AE582" s="147"/>
      <c r="AF582" s="147"/>
      <c r="AG582" s="147" t="s">
        <v>158</v>
      </c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2" x14ac:dyDescent="0.2">
      <c r="A583" s="154"/>
      <c r="B583" s="155"/>
      <c r="C583" s="190" t="s">
        <v>617</v>
      </c>
      <c r="D583" s="160"/>
      <c r="E583" s="161">
        <v>12.12</v>
      </c>
      <c r="F583" s="158"/>
      <c r="G583" s="158"/>
      <c r="H583" s="158"/>
      <c r="I583" s="158"/>
      <c r="J583" s="158"/>
      <c r="K583" s="158"/>
      <c r="L583" s="158"/>
      <c r="M583" s="158"/>
      <c r="N583" s="157"/>
      <c r="O583" s="157"/>
      <c r="P583" s="157"/>
      <c r="Q583" s="157"/>
      <c r="R583" s="158"/>
      <c r="S583" s="158"/>
      <c r="T583" s="158"/>
      <c r="U583" s="158"/>
      <c r="V583" s="158"/>
      <c r="W583" s="158"/>
      <c r="X583" s="158"/>
      <c r="Y583" s="158"/>
      <c r="Z583" s="147"/>
      <c r="AA583" s="147"/>
      <c r="AB583" s="147"/>
      <c r="AC583" s="147"/>
      <c r="AD583" s="147"/>
      <c r="AE583" s="147"/>
      <c r="AF583" s="147"/>
      <c r="AG583" s="147" t="s">
        <v>162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ht="33.75" outlineLevel="1" x14ac:dyDescent="0.2">
      <c r="A584" s="172">
        <v>127</v>
      </c>
      <c r="B584" s="173" t="s">
        <v>618</v>
      </c>
      <c r="C584" s="189" t="s">
        <v>619</v>
      </c>
      <c r="D584" s="174" t="s">
        <v>166</v>
      </c>
      <c r="E584" s="175">
        <v>20.379899999999999</v>
      </c>
      <c r="F584" s="176"/>
      <c r="G584" s="177">
        <f>ROUND(E584*F584,2)</f>
        <v>0</v>
      </c>
      <c r="H584" s="176"/>
      <c r="I584" s="177">
        <f>ROUND(E584*H584,2)</f>
        <v>0</v>
      </c>
      <c r="J584" s="176"/>
      <c r="K584" s="177">
        <f>ROUND(E584*J584,2)</f>
        <v>0</v>
      </c>
      <c r="L584" s="177">
        <v>21</v>
      </c>
      <c r="M584" s="177">
        <f>G584*(1+L584/100)</f>
        <v>0</v>
      </c>
      <c r="N584" s="175">
        <v>0</v>
      </c>
      <c r="O584" s="175">
        <f>ROUND(E584*N584,2)</f>
        <v>0</v>
      </c>
      <c r="P584" s="175">
        <v>0</v>
      </c>
      <c r="Q584" s="175">
        <f>ROUND(E584*P584,2)</f>
        <v>0</v>
      </c>
      <c r="R584" s="177" t="s">
        <v>556</v>
      </c>
      <c r="S584" s="177" t="s">
        <v>154</v>
      </c>
      <c r="T584" s="178" t="s">
        <v>155</v>
      </c>
      <c r="U584" s="158">
        <v>0.1</v>
      </c>
      <c r="V584" s="158">
        <f>ROUND(E584*U584,2)</f>
        <v>2.04</v>
      </c>
      <c r="W584" s="158"/>
      <c r="X584" s="158" t="s">
        <v>156</v>
      </c>
      <c r="Y584" s="158" t="s">
        <v>157</v>
      </c>
      <c r="Z584" s="147"/>
      <c r="AA584" s="147"/>
      <c r="AB584" s="147"/>
      <c r="AC584" s="147"/>
      <c r="AD584" s="147"/>
      <c r="AE584" s="147"/>
      <c r="AF584" s="147"/>
      <c r="AG584" s="147" t="s">
        <v>158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2" x14ac:dyDescent="0.2">
      <c r="A585" s="154"/>
      <c r="B585" s="155"/>
      <c r="C585" s="190" t="s">
        <v>610</v>
      </c>
      <c r="D585" s="160"/>
      <c r="E585" s="161">
        <v>20.379899999999999</v>
      </c>
      <c r="F585" s="158"/>
      <c r="G585" s="158"/>
      <c r="H585" s="158"/>
      <c r="I585" s="158"/>
      <c r="J585" s="158"/>
      <c r="K585" s="158"/>
      <c r="L585" s="158"/>
      <c r="M585" s="158"/>
      <c r="N585" s="157"/>
      <c r="O585" s="157"/>
      <c r="P585" s="157"/>
      <c r="Q585" s="157"/>
      <c r="R585" s="158"/>
      <c r="S585" s="158"/>
      <c r="T585" s="158"/>
      <c r="U585" s="158"/>
      <c r="V585" s="158"/>
      <c r="W585" s="158"/>
      <c r="X585" s="158"/>
      <c r="Y585" s="158"/>
      <c r="Z585" s="147"/>
      <c r="AA585" s="147"/>
      <c r="AB585" s="147"/>
      <c r="AC585" s="147"/>
      <c r="AD585" s="147"/>
      <c r="AE585" s="147"/>
      <c r="AF585" s="147"/>
      <c r="AG585" s="147" t="s">
        <v>162</v>
      </c>
      <c r="AH585" s="147">
        <v>5</v>
      </c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ht="22.5" outlineLevel="1" x14ac:dyDescent="0.2">
      <c r="A586" s="172">
        <v>128</v>
      </c>
      <c r="B586" s="173" t="s">
        <v>620</v>
      </c>
      <c r="C586" s="189" t="s">
        <v>621</v>
      </c>
      <c r="D586" s="174" t="s">
        <v>166</v>
      </c>
      <c r="E586" s="175">
        <v>20.379899999999999</v>
      </c>
      <c r="F586" s="176"/>
      <c r="G586" s="177">
        <f>ROUND(E586*F586,2)</f>
        <v>0</v>
      </c>
      <c r="H586" s="176"/>
      <c r="I586" s="177">
        <f>ROUND(E586*H586,2)</f>
        <v>0</v>
      </c>
      <c r="J586" s="176"/>
      <c r="K586" s="177">
        <f>ROUND(E586*J586,2)</f>
        <v>0</v>
      </c>
      <c r="L586" s="177">
        <v>21</v>
      </c>
      <c r="M586" s="177">
        <f>G586*(1+L586/100)</f>
        <v>0</v>
      </c>
      <c r="N586" s="175">
        <v>5.3499999999999997E-3</v>
      </c>
      <c r="O586" s="175">
        <f>ROUND(E586*N586,2)</f>
        <v>0.11</v>
      </c>
      <c r="P586" s="175">
        <v>0</v>
      </c>
      <c r="Q586" s="175">
        <f>ROUND(E586*P586,2)</f>
        <v>0</v>
      </c>
      <c r="R586" s="177" t="s">
        <v>556</v>
      </c>
      <c r="S586" s="177" t="s">
        <v>154</v>
      </c>
      <c r="T586" s="178" t="s">
        <v>155</v>
      </c>
      <c r="U586" s="158">
        <v>1.288</v>
      </c>
      <c r="V586" s="158">
        <f>ROUND(E586*U586,2)</f>
        <v>26.25</v>
      </c>
      <c r="W586" s="158"/>
      <c r="X586" s="158" t="s">
        <v>156</v>
      </c>
      <c r="Y586" s="158" t="s">
        <v>157</v>
      </c>
      <c r="Z586" s="147"/>
      <c r="AA586" s="147"/>
      <c r="AB586" s="147"/>
      <c r="AC586" s="147"/>
      <c r="AD586" s="147"/>
      <c r="AE586" s="147"/>
      <c r="AF586" s="147"/>
      <c r="AG586" s="147" t="s">
        <v>158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2" x14ac:dyDescent="0.2">
      <c r="A587" s="154"/>
      <c r="B587" s="155"/>
      <c r="C587" s="190" t="s">
        <v>622</v>
      </c>
      <c r="D587" s="160"/>
      <c r="E587" s="161">
        <v>18.220400000000001</v>
      </c>
      <c r="F587" s="158"/>
      <c r="G587" s="158"/>
      <c r="H587" s="158"/>
      <c r="I587" s="158"/>
      <c r="J587" s="158"/>
      <c r="K587" s="158"/>
      <c r="L587" s="158"/>
      <c r="M587" s="158"/>
      <c r="N587" s="157"/>
      <c r="O587" s="157"/>
      <c r="P587" s="157"/>
      <c r="Q587" s="157"/>
      <c r="R587" s="158"/>
      <c r="S587" s="158"/>
      <c r="T587" s="158"/>
      <c r="U587" s="158"/>
      <c r="V587" s="158"/>
      <c r="W587" s="158"/>
      <c r="X587" s="158"/>
      <c r="Y587" s="158"/>
      <c r="Z587" s="147"/>
      <c r="AA587" s="147"/>
      <c r="AB587" s="147"/>
      <c r="AC587" s="147"/>
      <c r="AD587" s="147"/>
      <c r="AE587" s="147"/>
      <c r="AF587" s="147"/>
      <c r="AG587" s="147" t="s">
        <v>162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3" x14ac:dyDescent="0.2">
      <c r="A588" s="154"/>
      <c r="B588" s="155"/>
      <c r="C588" s="190" t="s">
        <v>460</v>
      </c>
      <c r="D588" s="160"/>
      <c r="E588" s="161">
        <v>3.6360000000000001</v>
      </c>
      <c r="F588" s="158"/>
      <c r="G588" s="158"/>
      <c r="H588" s="158"/>
      <c r="I588" s="158"/>
      <c r="J588" s="158"/>
      <c r="K588" s="158"/>
      <c r="L588" s="158"/>
      <c r="M588" s="158"/>
      <c r="N588" s="157"/>
      <c r="O588" s="157"/>
      <c r="P588" s="157"/>
      <c r="Q588" s="157"/>
      <c r="R588" s="158"/>
      <c r="S588" s="158"/>
      <c r="T588" s="158"/>
      <c r="U588" s="158"/>
      <c r="V588" s="158"/>
      <c r="W588" s="158"/>
      <c r="X588" s="158"/>
      <c r="Y588" s="158"/>
      <c r="Z588" s="147"/>
      <c r="AA588" s="147"/>
      <c r="AB588" s="147"/>
      <c r="AC588" s="147"/>
      <c r="AD588" s="147"/>
      <c r="AE588" s="147"/>
      <c r="AF588" s="147"/>
      <c r="AG588" s="147" t="s">
        <v>162</v>
      </c>
      <c r="AH588" s="147">
        <v>0</v>
      </c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3" x14ac:dyDescent="0.2">
      <c r="A589" s="154"/>
      <c r="B589" s="155"/>
      <c r="C589" s="190" t="s">
        <v>623</v>
      </c>
      <c r="D589" s="160"/>
      <c r="E589" s="161">
        <v>0.13950000000000001</v>
      </c>
      <c r="F589" s="158"/>
      <c r="G589" s="158"/>
      <c r="H589" s="158"/>
      <c r="I589" s="158"/>
      <c r="J589" s="158"/>
      <c r="K589" s="158"/>
      <c r="L589" s="158"/>
      <c r="M589" s="158"/>
      <c r="N589" s="157"/>
      <c r="O589" s="157"/>
      <c r="P589" s="157"/>
      <c r="Q589" s="157"/>
      <c r="R589" s="158"/>
      <c r="S589" s="158"/>
      <c r="T589" s="158"/>
      <c r="U589" s="158"/>
      <c r="V589" s="158"/>
      <c r="W589" s="158"/>
      <c r="X589" s="158"/>
      <c r="Y589" s="158"/>
      <c r="Z589" s="147"/>
      <c r="AA589" s="147"/>
      <c r="AB589" s="147"/>
      <c r="AC589" s="147"/>
      <c r="AD589" s="147"/>
      <c r="AE589" s="147"/>
      <c r="AF589" s="147"/>
      <c r="AG589" s="147" t="s">
        <v>162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3" x14ac:dyDescent="0.2">
      <c r="A590" s="154"/>
      <c r="B590" s="155"/>
      <c r="C590" s="190" t="s">
        <v>265</v>
      </c>
      <c r="D590" s="160"/>
      <c r="E590" s="161">
        <v>-1.6160000000000001</v>
      </c>
      <c r="F590" s="158"/>
      <c r="G590" s="158"/>
      <c r="H590" s="158"/>
      <c r="I590" s="158"/>
      <c r="J590" s="158"/>
      <c r="K590" s="158"/>
      <c r="L590" s="158"/>
      <c r="M590" s="158"/>
      <c r="N590" s="157"/>
      <c r="O590" s="157"/>
      <c r="P590" s="157"/>
      <c r="Q590" s="157"/>
      <c r="R590" s="158"/>
      <c r="S590" s="158"/>
      <c r="T590" s="158"/>
      <c r="U590" s="158"/>
      <c r="V590" s="158"/>
      <c r="W590" s="158"/>
      <c r="X590" s="158"/>
      <c r="Y590" s="158"/>
      <c r="Z590" s="147"/>
      <c r="AA590" s="147"/>
      <c r="AB590" s="147"/>
      <c r="AC590" s="147"/>
      <c r="AD590" s="147"/>
      <c r="AE590" s="147"/>
      <c r="AF590" s="147"/>
      <c r="AG590" s="147" t="s">
        <v>162</v>
      </c>
      <c r="AH590" s="147">
        <v>0</v>
      </c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72">
        <v>129</v>
      </c>
      <c r="B591" s="173" t="s">
        <v>624</v>
      </c>
      <c r="C591" s="189" t="s">
        <v>625</v>
      </c>
      <c r="D591" s="174" t="s">
        <v>235</v>
      </c>
      <c r="E591" s="175">
        <v>10.02</v>
      </c>
      <c r="F591" s="176"/>
      <c r="G591" s="177">
        <f>ROUND(E591*F591,2)</f>
        <v>0</v>
      </c>
      <c r="H591" s="176"/>
      <c r="I591" s="177">
        <f>ROUND(E591*H591,2)</f>
        <v>0</v>
      </c>
      <c r="J591" s="176"/>
      <c r="K591" s="177">
        <f>ROUND(E591*J591,2)</f>
        <v>0</v>
      </c>
      <c r="L591" s="177">
        <v>21</v>
      </c>
      <c r="M591" s="177">
        <f>G591*(1+L591/100)</f>
        <v>0</v>
      </c>
      <c r="N591" s="175">
        <v>1E-4</v>
      </c>
      <c r="O591" s="175">
        <f>ROUND(E591*N591,2)</f>
        <v>0</v>
      </c>
      <c r="P591" s="175">
        <v>0</v>
      </c>
      <c r="Q591" s="175">
        <f>ROUND(E591*P591,2)</f>
        <v>0</v>
      </c>
      <c r="R591" s="177" t="s">
        <v>556</v>
      </c>
      <c r="S591" s="177" t="s">
        <v>154</v>
      </c>
      <c r="T591" s="178" t="s">
        <v>155</v>
      </c>
      <c r="U591" s="158">
        <v>0.12</v>
      </c>
      <c r="V591" s="158">
        <f>ROUND(E591*U591,2)</f>
        <v>1.2</v>
      </c>
      <c r="W591" s="158"/>
      <c r="X591" s="158" t="s">
        <v>156</v>
      </c>
      <c r="Y591" s="158" t="s">
        <v>157</v>
      </c>
      <c r="Z591" s="147"/>
      <c r="AA591" s="147"/>
      <c r="AB591" s="147"/>
      <c r="AC591" s="147"/>
      <c r="AD591" s="147"/>
      <c r="AE591" s="147"/>
      <c r="AF591" s="147"/>
      <c r="AG591" s="147" t="s">
        <v>158</v>
      </c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2" x14ac:dyDescent="0.2">
      <c r="A592" s="154"/>
      <c r="B592" s="155"/>
      <c r="C592" s="190" t="s">
        <v>626</v>
      </c>
      <c r="D592" s="160"/>
      <c r="E592" s="161">
        <v>8.2200000000000006</v>
      </c>
      <c r="F592" s="158"/>
      <c r="G592" s="158"/>
      <c r="H592" s="158"/>
      <c r="I592" s="158"/>
      <c r="J592" s="158"/>
      <c r="K592" s="158"/>
      <c r="L592" s="158"/>
      <c r="M592" s="158"/>
      <c r="N592" s="157"/>
      <c r="O592" s="157"/>
      <c r="P592" s="157"/>
      <c r="Q592" s="157"/>
      <c r="R592" s="158"/>
      <c r="S592" s="158"/>
      <c r="T592" s="158"/>
      <c r="U592" s="158"/>
      <c r="V592" s="158"/>
      <c r="W592" s="158"/>
      <c r="X592" s="158"/>
      <c r="Y592" s="158"/>
      <c r="Z592" s="147"/>
      <c r="AA592" s="147"/>
      <c r="AB592" s="147"/>
      <c r="AC592" s="147"/>
      <c r="AD592" s="147"/>
      <c r="AE592" s="147"/>
      <c r="AF592" s="147"/>
      <c r="AG592" s="147" t="s">
        <v>162</v>
      </c>
      <c r="AH592" s="147">
        <v>0</v>
      </c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3" x14ac:dyDescent="0.2">
      <c r="A593" s="154"/>
      <c r="B593" s="155"/>
      <c r="C593" s="190" t="s">
        <v>627</v>
      </c>
      <c r="D593" s="160"/>
      <c r="E593" s="161">
        <v>1.8</v>
      </c>
      <c r="F593" s="158"/>
      <c r="G593" s="158"/>
      <c r="H593" s="158"/>
      <c r="I593" s="158"/>
      <c r="J593" s="158"/>
      <c r="K593" s="158"/>
      <c r="L593" s="158"/>
      <c r="M593" s="158"/>
      <c r="N593" s="157"/>
      <c r="O593" s="157"/>
      <c r="P593" s="157"/>
      <c r="Q593" s="157"/>
      <c r="R593" s="158"/>
      <c r="S593" s="158"/>
      <c r="T593" s="158"/>
      <c r="U593" s="158"/>
      <c r="V593" s="158"/>
      <c r="W593" s="158"/>
      <c r="X593" s="158"/>
      <c r="Y593" s="158"/>
      <c r="Z593" s="147"/>
      <c r="AA593" s="147"/>
      <c r="AB593" s="147"/>
      <c r="AC593" s="147"/>
      <c r="AD593" s="147"/>
      <c r="AE593" s="147"/>
      <c r="AF593" s="147"/>
      <c r="AG593" s="147" t="s">
        <v>162</v>
      </c>
      <c r="AH593" s="147">
        <v>0</v>
      </c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72">
        <v>130</v>
      </c>
      <c r="B594" s="173" t="s">
        <v>628</v>
      </c>
      <c r="C594" s="189" t="s">
        <v>629</v>
      </c>
      <c r="D594" s="174" t="s">
        <v>235</v>
      </c>
      <c r="E594" s="175">
        <v>6.92</v>
      </c>
      <c r="F594" s="176"/>
      <c r="G594" s="177">
        <f>ROUND(E594*F594,2)</f>
        <v>0</v>
      </c>
      <c r="H594" s="176"/>
      <c r="I594" s="177">
        <f>ROUND(E594*H594,2)</f>
        <v>0</v>
      </c>
      <c r="J594" s="176"/>
      <c r="K594" s="177">
        <f>ROUND(E594*J594,2)</f>
        <v>0</v>
      </c>
      <c r="L594" s="177">
        <v>21</v>
      </c>
      <c r="M594" s="177">
        <f>G594*(1+L594/100)</f>
        <v>0</v>
      </c>
      <c r="N594" s="175">
        <v>1E-4</v>
      </c>
      <c r="O594" s="175">
        <f>ROUND(E594*N594,2)</f>
        <v>0</v>
      </c>
      <c r="P594" s="175">
        <v>0</v>
      </c>
      <c r="Q594" s="175">
        <f>ROUND(E594*P594,2)</f>
        <v>0</v>
      </c>
      <c r="R594" s="177" t="s">
        <v>556</v>
      </c>
      <c r="S594" s="177" t="s">
        <v>154</v>
      </c>
      <c r="T594" s="178" t="s">
        <v>155</v>
      </c>
      <c r="U594" s="158">
        <v>0.12</v>
      </c>
      <c r="V594" s="158">
        <f>ROUND(E594*U594,2)</f>
        <v>0.83</v>
      </c>
      <c r="W594" s="158"/>
      <c r="X594" s="158" t="s">
        <v>156</v>
      </c>
      <c r="Y594" s="158" t="s">
        <v>157</v>
      </c>
      <c r="Z594" s="147"/>
      <c r="AA594" s="147"/>
      <c r="AB594" s="147"/>
      <c r="AC594" s="147"/>
      <c r="AD594" s="147"/>
      <c r="AE594" s="147"/>
      <c r="AF594" s="147"/>
      <c r="AG594" s="147" t="s">
        <v>158</v>
      </c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2" x14ac:dyDescent="0.2">
      <c r="A595" s="154"/>
      <c r="B595" s="155"/>
      <c r="C595" s="190" t="s">
        <v>630</v>
      </c>
      <c r="D595" s="160"/>
      <c r="E595" s="161">
        <v>6.92</v>
      </c>
      <c r="F595" s="158"/>
      <c r="G595" s="158"/>
      <c r="H595" s="158"/>
      <c r="I595" s="158"/>
      <c r="J595" s="158"/>
      <c r="K595" s="158"/>
      <c r="L595" s="158"/>
      <c r="M595" s="158"/>
      <c r="N595" s="157"/>
      <c r="O595" s="157"/>
      <c r="P595" s="157"/>
      <c r="Q595" s="157"/>
      <c r="R595" s="158"/>
      <c r="S595" s="158"/>
      <c r="T595" s="158"/>
      <c r="U595" s="158"/>
      <c r="V595" s="158"/>
      <c r="W595" s="158"/>
      <c r="X595" s="158"/>
      <c r="Y595" s="158"/>
      <c r="Z595" s="147"/>
      <c r="AA595" s="147"/>
      <c r="AB595" s="147"/>
      <c r="AC595" s="147"/>
      <c r="AD595" s="147"/>
      <c r="AE595" s="147"/>
      <c r="AF595" s="147"/>
      <c r="AG595" s="147" t="s">
        <v>162</v>
      </c>
      <c r="AH595" s="147">
        <v>0</v>
      </c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1" x14ac:dyDescent="0.2">
      <c r="A596" s="172">
        <v>131</v>
      </c>
      <c r="B596" s="173" t="s">
        <v>631</v>
      </c>
      <c r="C596" s="189" t="s">
        <v>632</v>
      </c>
      <c r="D596" s="174" t="s">
        <v>415</v>
      </c>
      <c r="E596" s="175">
        <v>22.41789</v>
      </c>
      <c r="F596" s="176"/>
      <c r="G596" s="177">
        <f>ROUND(E596*F596,2)</f>
        <v>0</v>
      </c>
      <c r="H596" s="176"/>
      <c r="I596" s="177">
        <f>ROUND(E596*H596,2)</f>
        <v>0</v>
      </c>
      <c r="J596" s="176"/>
      <c r="K596" s="177">
        <f>ROUND(E596*J596,2)</f>
        <v>0</v>
      </c>
      <c r="L596" s="177">
        <v>21</v>
      </c>
      <c r="M596" s="177">
        <f>G596*(1+L596/100)</f>
        <v>0</v>
      </c>
      <c r="N596" s="175">
        <v>0</v>
      </c>
      <c r="O596" s="175">
        <f>ROUND(E596*N596,2)</f>
        <v>0</v>
      </c>
      <c r="P596" s="175">
        <v>0</v>
      </c>
      <c r="Q596" s="175">
        <f>ROUND(E596*P596,2)</f>
        <v>0</v>
      </c>
      <c r="R596" s="177"/>
      <c r="S596" s="177" t="s">
        <v>204</v>
      </c>
      <c r="T596" s="178" t="s">
        <v>205</v>
      </c>
      <c r="U596" s="158">
        <v>0</v>
      </c>
      <c r="V596" s="158">
        <f>ROUND(E596*U596,2)</f>
        <v>0</v>
      </c>
      <c r="W596" s="158"/>
      <c r="X596" s="158" t="s">
        <v>485</v>
      </c>
      <c r="Y596" s="158" t="s">
        <v>157</v>
      </c>
      <c r="Z596" s="147"/>
      <c r="AA596" s="147"/>
      <c r="AB596" s="147"/>
      <c r="AC596" s="147"/>
      <c r="AD596" s="147"/>
      <c r="AE596" s="147"/>
      <c r="AF596" s="147"/>
      <c r="AG596" s="147" t="s">
        <v>486</v>
      </c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2" x14ac:dyDescent="0.2">
      <c r="A597" s="154"/>
      <c r="B597" s="155"/>
      <c r="C597" s="190" t="s">
        <v>633</v>
      </c>
      <c r="D597" s="160"/>
      <c r="E597" s="161">
        <v>22.41789</v>
      </c>
      <c r="F597" s="158"/>
      <c r="G597" s="158"/>
      <c r="H597" s="158"/>
      <c r="I597" s="158"/>
      <c r="J597" s="158"/>
      <c r="K597" s="158"/>
      <c r="L597" s="158"/>
      <c r="M597" s="158"/>
      <c r="N597" s="157"/>
      <c r="O597" s="157"/>
      <c r="P597" s="157"/>
      <c r="Q597" s="157"/>
      <c r="R597" s="158"/>
      <c r="S597" s="158"/>
      <c r="T597" s="158"/>
      <c r="U597" s="158"/>
      <c r="V597" s="158"/>
      <c r="W597" s="158"/>
      <c r="X597" s="158"/>
      <c r="Y597" s="158"/>
      <c r="Z597" s="147"/>
      <c r="AA597" s="147"/>
      <c r="AB597" s="147"/>
      <c r="AC597" s="147"/>
      <c r="AD597" s="147"/>
      <c r="AE597" s="147"/>
      <c r="AF597" s="147"/>
      <c r="AG597" s="147" t="s">
        <v>162</v>
      </c>
      <c r="AH597" s="147">
        <v>5</v>
      </c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1" x14ac:dyDescent="0.2">
      <c r="A598" s="154">
        <v>132</v>
      </c>
      <c r="B598" s="155" t="s">
        <v>634</v>
      </c>
      <c r="C598" s="192" t="s">
        <v>635</v>
      </c>
      <c r="D598" s="156" t="s">
        <v>0</v>
      </c>
      <c r="E598" s="187"/>
      <c r="F598" s="159"/>
      <c r="G598" s="158">
        <f>ROUND(E598*F598,2)</f>
        <v>0</v>
      </c>
      <c r="H598" s="159"/>
      <c r="I598" s="158">
        <f>ROUND(E598*H598,2)</f>
        <v>0</v>
      </c>
      <c r="J598" s="159"/>
      <c r="K598" s="158">
        <f>ROUND(E598*J598,2)</f>
        <v>0</v>
      </c>
      <c r="L598" s="158">
        <v>21</v>
      </c>
      <c r="M598" s="158">
        <f>G598*(1+L598/100)</f>
        <v>0</v>
      </c>
      <c r="N598" s="157">
        <v>0</v>
      </c>
      <c r="O598" s="157">
        <f>ROUND(E598*N598,2)</f>
        <v>0</v>
      </c>
      <c r="P598" s="157">
        <v>0</v>
      </c>
      <c r="Q598" s="157">
        <f>ROUND(E598*P598,2)</f>
        <v>0</v>
      </c>
      <c r="R598" s="158" t="s">
        <v>556</v>
      </c>
      <c r="S598" s="158" t="s">
        <v>154</v>
      </c>
      <c r="T598" s="158" t="s">
        <v>155</v>
      </c>
      <c r="U598" s="158">
        <v>0</v>
      </c>
      <c r="V598" s="158">
        <f>ROUND(E598*U598,2)</f>
        <v>0</v>
      </c>
      <c r="W598" s="158"/>
      <c r="X598" s="158" t="s">
        <v>447</v>
      </c>
      <c r="Y598" s="158" t="s">
        <v>157</v>
      </c>
      <c r="Z598" s="147"/>
      <c r="AA598" s="147"/>
      <c r="AB598" s="147"/>
      <c r="AC598" s="147"/>
      <c r="AD598" s="147"/>
      <c r="AE598" s="147"/>
      <c r="AF598" s="147"/>
      <c r="AG598" s="147" t="s">
        <v>448</v>
      </c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x14ac:dyDescent="0.2">
      <c r="A599" s="165" t="s">
        <v>148</v>
      </c>
      <c r="B599" s="166" t="s">
        <v>111</v>
      </c>
      <c r="C599" s="188" t="s">
        <v>112</v>
      </c>
      <c r="D599" s="167"/>
      <c r="E599" s="168"/>
      <c r="F599" s="169"/>
      <c r="G599" s="169">
        <f>SUMIF(AG600:AG636,"&lt;&gt;NOR",G600:G636)</f>
        <v>0</v>
      </c>
      <c r="H599" s="169"/>
      <c r="I599" s="169">
        <f>SUM(I600:I636)</f>
        <v>0</v>
      </c>
      <c r="J599" s="169"/>
      <c r="K599" s="169">
        <f>SUM(K600:K636)</f>
        <v>0</v>
      </c>
      <c r="L599" s="169"/>
      <c r="M599" s="169">
        <f>SUM(M600:M636)</f>
        <v>0</v>
      </c>
      <c r="N599" s="168"/>
      <c r="O599" s="168">
        <f>SUM(O600:O636)</f>
        <v>0.41</v>
      </c>
      <c r="P599" s="168"/>
      <c r="Q599" s="168">
        <f>SUM(Q600:Q636)</f>
        <v>0</v>
      </c>
      <c r="R599" s="169"/>
      <c r="S599" s="169"/>
      <c r="T599" s="170"/>
      <c r="U599" s="164"/>
      <c r="V599" s="164">
        <f>SUM(V600:V636)</f>
        <v>86.9</v>
      </c>
      <c r="W599" s="164"/>
      <c r="X599" s="164"/>
      <c r="Y599" s="164"/>
      <c r="AG599" t="s">
        <v>149</v>
      </c>
    </row>
    <row r="600" spans="1:60" outlineLevel="1" x14ac:dyDescent="0.2">
      <c r="A600" s="172">
        <v>133</v>
      </c>
      <c r="B600" s="173" t="s">
        <v>636</v>
      </c>
      <c r="C600" s="189" t="s">
        <v>637</v>
      </c>
      <c r="D600" s="174" t="s">
        <v>166</v>
      </c>
      <c r="E600" s="175">
        <v>646.69410000000005</v>
      </c>
      <c r="F600" s="176"/>
      <c r="G600" s="177">
        <f>ROUND(E600*F600,2)</f>
        <v>0</v>
      </c>
      <c r="H600" s="176"/>
      <c r="I600" s="177">
        <f>ROUND(E600*H600,2)</f>
        <v>0</v>
      </c>
      <c r="J600" s="176"/>
      <c r="K600" s="177">
        <f>ROUND(E600*J600,2)</f>
        <v>0</v>
      </c>
      <c r="L600" s="177">
        <v>21</v>
      </c>
      <c r="M600" s="177">
        <f>G600*(1+L600/100)</f>
        <v>0</v>
      </c>
      <c r="N600" s="175">
        <v>1.7000000000000001E-4</v>
      </c>
      <c r="O600" s="175">
        <f>ROUND(E600*N600,2)</f>
        <v>0.11</v>
      </c>
      <c r="P600" s="175">
        <v>0</v>
      </c>
      <c r="Q600" s="175">
        <f>ROUND(E600*P600,2)</f>
        <v>0</v>
      </c>
      <c r="R600" s="177" t="s">
        <v>638</v>
      </c>
      <c r="S600" s="177" t="s">
        <v>154</v>
      </c>
      <c r="T600" s="178" t="s">
        <v>155</v>
      </c>
      <c r="U600" s="158">
        <v>3.2480000000000002E-2</v>
      </c>
      <c r="V600" s="158">
        <f>ROUND(E600*U600,2)</f>
        <v>21</v>
      </c>
      <c r="W600" s="158"/>
      <c r="X600" s="158" t="s">
        <v>156</v>
      </c>
      <c r="Y600" s="158" t="s">
        <v>157</v>
      </c>
      <c r="Z600" s="147"/>
      <c r="AA600" s="147"/>
      <c r="AB600" s="147"/>
      <c r="AC600" s="147"/>
      <c r="AD600" s="147"/>
      <c r="AE600" s="147"/>
      <c r="AF600" s="147"/>
      <c r="AG600" s="147" t="s">
        <v>158</v>
      </c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2" x14ac:dyDescent="0.2">
      <c r="A601" s="154"/>
      <c r="B601" s="155"/>
      <c r="C601" s="190" t="s">
        <v>639</v>
      </c>
      <c r="D601" s="160"/>
      <c r="E601" s="161">
        <v>646.69410000000005</v>
      </c>
      <c r="F601" s="158"/>
      <c r="G601" s="158"/>
      <c r="H601" s="158"/>
      <c r="I601" s="158"/>
      <c r="J601" s="158"/>
      <c r="K601" s="158"/>
      <c r="L601" s="158"/>
      <c r="M601" s="158"/>
      <c r="N601" s="157"/>
      <c r="O601" s="157"/>
      <c r="P601" s="157"/>
      <c r="Q601" s="157"/>
      <c r="R601" s="158"/>
      <c r="S601" s="158"/>
      <c r="T601" s="158"/>
      <c r="U601" s="158"/>
      <c r="V601" s="158"/>
      <c r="W601" s="158"/>
      <c r="X601" s="158"/>
      <c r="Y601" s="158"/>
      <c r="Z601" s="147"/>
      <c r="AA601" s="147"/>
      <c r="AB601" s="147"/>
      <c r="AC601" s="147"/>
      <c r="AD601" s="147"/>
      <c r="AE601" s="147"/>
      <c r="AF601" s="147"/>
      <c r="AG601" s="147" t="s">
        <v>162</v>
      </c>
      <c r="AH601" s="147">
        <v>5</v>
      </c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1" x14ac:dyDescent="0.2">
      <c r="A602" s="172">
        <v>134</v>
      </c>
      <c r="B602" s="173" t="s">
        <v>640</v>
      </c>
      <c r="C602" s="189" t="s">
        <v>641</v>
      </c>
      <c r="D602" s="174" t="s">
        <v>166</v>
      </c>
      <c r="E602" s="175">
        <v>646.69410000000005</v>
      </c>
      <c r="F602" s="176"/>
      <c r="G602" s="177">
        <f>ROUND(E602*F602,2)</f>
        <v>0</v>
      </c>
      <c r="H602" s="176"/>
      <c r="I602" s="177">
        <f>ROUND(E602*H602,2)</f>
        <v>0</v>
      </c>
      <c r="J602" s="176"/>
      <c r="K602" s="177">
        <f>ROUND(E602*J602,2)</f>
        <v>0</v>
      </c>
      <c r="L602" s="177">
        <v>21</v>
      </c>
      <c r="M602" s="177">
        <f>G602*(1+L602/100)</f>
        <v>0</v>
      </c>
      <c r="N602" s="175">
        <v>4.6000000000000001E-4</v>
      </c>
      <c r="O602" s="175">
        <f>ROUND(E602*N602,2)</f>
        <v>0.3</v>
      </c>
      <c r="P602" s="175">
        <v>0</v>
      </c>
      <c r="Q602" s="175">
        <f>ROUND(E602*P602,2)</f>
        <v>0</v>
      </c>
      <c r="R602" s="177" t="s">
        <v>638</v>
      </c>
      <c r="S602" s="177" t="s">
        <v>154</v>
      </c>
      <c r="T602" s="178" t="s">
        <v>155</v>
      </c>
      <c r="U602" s="158">
        <v>0.10191</v>
      </c>
      <c r="V602" s="158">
        <f>ROUND(E602*U602,2)</f>
        <v>65.900000000000006</v>
      </c>
      <c r="W602" s="158"/>
      <c r="X602" s="158" t="s">
        <v>156</v>
      </c>
      <c r="Y602" s="158" t="s">
        <v>157</v>
      </c>
      <c r="Z602" s="147"/>
      <c r="AA602" s="147"/>
      <c r="AB602" s="147"/>
      <c r="AC602" s="147"/>
      <c r="AD602" s="147"/>
      <c r="AE602" s="147"/>
      <c r="AF602" s="147"/>
      <c r="AG602" s="147" t="s">
        <v>158</v>
      </c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2" x14ac:dyDescent="0.2">
      <c r="A603" s="154"/>
      <c r="B603" s="155"/>
      <c r="C603" s="190" t="s">
        <v>642</v>
      </c>
      <c r="D603" s="160"/>
      <c r="E603" s="161">
        <v>139.46199999999999</v>
      </c>
      <c r="F603" s="158"/>
      <c r="G603" s="158"/>
      <c r="H603" s="158"/>
      <c r="I603" s="158"/>
      <c r="J603" s="158"/>
      <c r="K603" s="158"/>
      <c r="L603" s="158"/>
      <c r="M603" s="158"/>
      <c r="N603" s="157"/>
      <c r="O603" s="157"/>
      <c r="P603" s="157"/>
      <c r="Q603" s="157"/>
      <c r="R603" s="158"/>
      <c r="S603" s="158"/>
      <c r="T603" s="158"/>
      <c r="U603" s="158"/>
      <c r="V603" s="158"/>
      <c r="W603" s="158"/>
      <c r="X603" s="158"/>
      <c r="Y603" s="158"/>
      <c r="Z603" s="147"/>
      <c r="AA603" s="147"/>
      <c r="AB603" s="147"/>
      <c r="AC603" s="147"/>
      <c r="AD603" s="147"/>
      <c r="AE603" s="147"/>
      <c r="AF603" s="147"/>
      <c r="AG603" s="147" t="s">
        <v>162</v>
      </c>
      <c r="AH603" s="147">
        <v>0</v>
      </c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3" x14ac:dyDescent="0.2">
      <c r="A604" s="154"/>
      <c r="B604" s="155"/>
      <c r="C604" s="190" t="s">
        <v>212</v>
      </c>
      <c r="D604" s="160"/>
      <c r="E604" s="161">
        <v>-2.0615000000000001</v>
      </c>
      <c r="F604" s="158"/>
      <c r="G604" s="158"/>
      <c r="H604" s="158"/>
      <c r="I604" s="158"/>
      <c r="J604" s="158"/>
      <c r="K604" s="158"/>
      <c r="L604" s="158"/>
      <c r="M604" s="158"/>
      <c r="N604" s="157"/>
      <c r="O604" s="157"/>
      <c r="P604" s="157"/>
      <c r="Q604" s="157"/>
      <c r="R604" s="158"/>
      <c r="S604" s="158"/>
      <c r="T604" s="158"/>
      <c r="U604" s="158"/>
      <c r="V604" s="158"/>
      <c r="W604" s="158"/>
      <c r="X604" s="158"/>
      <c r="Y604" s="158"/>
      <c r="Z604" s="147"/>
      <c r="AA604" s="147"/>
      <c r="AB604" s="147"/>
      <c r="AC604" s="147"/>
      <c r="AD604" s="147"/>
      <c r="AE604" s="147"/>
      <c r="AF604" s="147"/>
      <c r="AG604" s="147" t="s">
        <v>162</v>
      </c>
      <c r="AH604" s="147">
        <v>0</v>
      </c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3" x14ac:dyDescent="0.2">
      <c r="A605" s="154"/>
      <c r="B605" s="155"/>
      <c r="C605" s="190" t="s">
        <v>643</v>
      </c>
      <c r="D605" s="160"/>
      <c r="E605" s="161">
        <v>-11.268000000000001</v>
      </c>
      <c r="F605" s="158"/>
      <c r="G605" s="158"/>
      <c r="H605" s="158"/>
      <c r="I605" s="158"/>
      <c r="J605" s="158"/>
      <c r="K605" s="158"/>
      <c r="L605" s="158"/>
      <c r="M605" s="158"/>
      <c r="N605" s="157"/>
      <c r="O605" s="157"/>
      <c r="P605" s="157"/>
      <c r="Q605" s="157"/>
      <c r="R605" s="158"/>
      <c r="S605" s="158"/>
      <c r="T605" s="158"/>
      <c r="U605" s="158"/>
      <c r="V605" s="158"/>
      <c r="W605" s="158"/>
      <c r="X605" s="158"/>
      <c r="Y605" s="158"/>
      <c r="Z605" s="147"/>
      <c r="AA605" s="147"/>
      <c r="AB605" s="147"/>
      <c r="AC605" s="147"/>
      <c r="AD605" s="147"/>
      <c r="AE605" s="147"/>
      <c r="AF605" s="147"/>
      <c r="AG605" s="147" t="s">
        <v>162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3" x14ac:dyDescent="0.2">
      <c r="A606" s="154"/>
      <c r="B606" s="155"/>
      <c r="C606" s="190" t="s">
        <v>644</v>
      </c>
      <c r="D606" s="160"/>
      <c r="E606" s="161">
        <v>98.593999999999994</v>
      </c>
      <c r="F606" s="158"/>
      <c r="G606" s="158"/>
      <c r="H606" s="158"/>
      <c r="I606" s="158"/>
      <c r="J606" s="158"/>
      <c r="K606" s="158"/>
      <c r="L606" s="158"/>
      <c r="M606" s="158"/>
      <c r="N606" s="157"/>
      <c r="O606" s="157"/>
      <c r="P606" s="157"/>
      <c r="Q606" s="157"/>
      <c r="R606" s="158"/>
      <c r="S606" s="158"/>
      <c r="T606" s="158"/>
      <c r="U606" s="158"/>
      <c r="V606" s="158"/>
      <c r="W606" s="158"/>
      <c r="X606" s="158"/>
      <c r="Y606" s="158"/>
      <c r="Z606" s="147"/>
      <c r="AA606" s="147"/>
      <c r="AB606" s="147"/>
      <c r="AC606" s="147"/>
      <c r="AD606" s="147"/>
      <c r="AE606" s="147"/>
      <c r="AF606" s="147"/>
      <c r="AG606" s="147" t="s">
        <v>162</v>
      </c>
      <c r="AH606" s="147">
        <v>0</v>
      </c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3" x14ac:dyDescent="0.2">
      <c r="A607" s="154"/>
      <c r="B607" s="155"/>
      <c r="C607" s="190" t="s">
        <v>214</v>
      </c>
      <c r="D607" s="160"/>
      <c r="E607" s="161">
        <v>-5.6280000000000001</v>
      </c>
      <c r="F607" s="158"/>
      <c r="G607" s="158"/>
      <c r="H607" s="158"/>
      <c r="I607" s="158"/>
      <c r="J607" s="158"/>
      <c r="K607" s="158"/>
      <c r="L607" s="158"/>
      <c r="M607" s="158"/>
      <c r="N607" s="157"/>
      <c r="O607" s="157"/>
      <c r="P607" s="157"/>
      <c r="Q607" s="157"/>
      <c r="R607" s="158"/>
      <c r="S607" s="158"/>
      <c r="T607" s="158"/>
      <c r="U607" s="158"/>
      <c r="V607" s="158"/>
      <c r="W607" s="158"/>
      <c r="X607" s="158"/>
      <c r="Y607" s="158"/>
      <c r="Z607" s="147"/>
      <c r="AA607" s="147"/>
      <c r="AB607" s="147"/>
      <c r="AC607" s="147"/>
      <c r="AD607" s="147"/>
      <c r="AE607" s="147"/>
      <c r="AF607" s="147"/>
      <c r="AG607" s="147" t="s">
        <v>162</v>
      </c>
      <c r="AH607" s="147">
        <v>0</v>
      </c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3" x14ac:dyDescent="0.2">
      <c r="A608" s="154"/>
      <c r="B608" s="155"/>
      <c r="C608" s="190" t="s">
        <v>645</v>
      </c>
      <c r="D608" s="160"/>
      <c r="E608" s="161">
        <v>-2.8170000000000002</v>
      </c>
      <c r="F608" s="158"/>
      <c r="G608" s="158"/>
      <c r="H608" s="158"/>
      <c r="I608" s="158"/>
      <c r="J608" s="158"/>
      <c r="K608" s="158"/>
      <c r="L608" s="158"/>
      <c r="M608" s="158"/>
      <c r="N608" s="157"/>
      <c r="O608" s="157"/>
      <c r="P608" s="157"/>
      <c r="Q608" s="157"/>
      <c r="R608" s="158"/>
      <c r="S608" s="158"/>
      <c r="T608" s="158"/>
      <c r="U608" s="158"/>
      <c r="V608" s="158"/>
      <c r="W608" s="158"/>
      <c r="X608" s="158"/>
      <c r="Y608" s="158"/>
      <c r="Z608" s="147"/>
      <c r="AA608" s="147"/>
      <c r="AB608" s="147"/>
      <c r="AC608" s="147"/>
      <c r="AD608" s="147"/>
      <c r="AE608" s="147"/>
      <c r="AF608" s="147"/>
      <c r="AG608" s="147" t="s">
        <v>162</v>
      </c>
      <c r="AH608" s="147">
        <v>0</v>
      </c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3" x14ac:dyDescent="0.2">
      <c r="A609" s="154"/>
      <c r="B609" s="155"/>
      <c r="C609" s="190" t="s">
        <v>215</v>
      </c>
      <c r="D609" s="160"/>
      <c r="E609" s="161">
        <v>1.119</v>
      </c>
      <c r="F609" s="158"/>
      <c r="G609" s="158"/>
      <c r="H609" s="158"/>
      <c r="I609" s="158"/>
      <c r="J609" s="158"/>
      <c r="K609" s="158"/>
      <c r="L609" s="158"/>
      <c r="M609" s="158"/>
      <c r="N609" s="157"/>
      <c r="O609" s="157"/>
      <c r="P609" s="157"/>
      <c r="Q609" s="157"/>
      <c r="R609" s="158"/>
      <c r="S609" s="158"/>
      <c r="T609" s="158"/>
      <c r="U609" s="158"/>
      <c r="V609" s="158"/>
      <c r="W609" s="158"/>
      <c r="X609" s="158"/>
      <c r="Y609" s="158"/>
      <c r="Z609" s="147"/>
      <c r="AA609" s="147"/>
      <c r="AB609" s="147"/>
      <c r="AC609" s="147"/>
      <c r="AD609" s="147"/>
      <c r="AE609" s="147"/>
      <c r="AF609" s="147"/>
      <c r="AG609" s="147" t="s">
        <v>162</v>
      </c>
      <c r="AH609" s="147">
        <v>0</v>
      </c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3" x14ac:dyDescent="0.2">
      <c r="A610" s="154"/>
      <c r="B610" s="155"/>
      <c r="C610" s="190" t="s">
        <v>216</v>
      </c>
      <c r="D610" s="160"/>
      <c r="E610" s="161">
        <v>2.012</v>
      </c>
      <c r="F610" s="158"/>
      <c r="G610" s="158"/>
      <c r="H610" s="158"/>
      <c r="I610" s="158"/>
      <c r="J610" s="158"/>
      <c r="K610" s="158"/>
      <c r="L610" s="158"/>
      <c r="M610" s="158"/>
      <c r="N610" s="157"/>
      <c r="O610" s="157"/>
      <c r="P610" s="157"/>
      <c r="Q610" s="157"/>
      <c r="R610" s="158"/>
      <c r="S610" s="158"/>
      <c r="T610" s="158"/>
      <c r="U610" s="158"/>
      <c r="V610" s="158"/>
      <c r="W610" s="158"/>
      <c r="X610" s="158"/>
      <c r="Y610" s="158"/>
      <c r="Z610" s="147"/>
      <c r="AA610" s="147"/>
      <c r="AB610" s="147"/>
      <c r="AC610" s="147"/>
      <c r="AD610" s="147"/>
      <c r="AE610" s="147"/>
      <c r="AF610" s="147"/>
      <c r="AG610" s="147" t="s">
        <v>162</v>
      </c>
      <c r="AH610" s="147">
        <v>0</v>
      </c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3" x14ac:dyDescent="0.2">
      <c r="A611" s="154"/>
      <c r="B611" s="155"/>
      <c r="C611" s="190" t="s">
        <v>646</v>
      </c>
      <c r="D611" s="160"/>
      <c r="E611" s="161">
        <v>87.108000000000004</v>
      </c>
      <c r="F611" s="158"/>
      <c r="G611" s="158"/>
      <c r="H611" s="158"/>
      <c r="I611" s="158"/>
      <c r="J611" s="158"/>
      <c r="K611" s="158"/>
      <c r="L611" s="158"/>
      <c r="M611" s="158"/>
      <c r="N611" s="157"/>
      <c r="O611" s="157"/>
      <c r="P611" s="157"/>
      <c r="Q611" s="157"/>
      <c r="R611" s="158"/>
      <c r="S611" s="158"/>
      <c r="T611" s="158"/>
      <c r="U611" s="158"/>
      <c r="V611" s="158"/>
      <c r="W611" s="158"/>
      <c r="X611" s="158"/>
      <c r="Y611" s="158"/>
      <c r="Z611" s="147"/>
      <c r="AA611" s="147"/>
      <c r="AB611" s="147"/>
      <c r="AC611" s="147"/>
      <c r="AD611" s="147"/>
      <c r="AE611" s="147"/>
      <c r="AF611" s="147"/>
      <c r="AG611" s="147" t="s">
        <v>162</v>
      </c>
      <c r="AH611" s="147">
        <v>0</v>
      </c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3" x14ac:dyDescent="0.2">
      <c r="A612" s="154"/>
      <c r="B612" s="155"/>
      <c r="C612" s="190" t="s">
        <v>214</v>
      </c>
      <c r="D612" s="160"/>
      <c r="E612" s="161">
        <v>-5.6280000000000001</v>
      </c>
      <c r="F612" s="158"/>
      <c r="G612" s="158"/>
      <c r="H612" s="158"/>
      <c r="I612" s="158"/>
      <c r="J612" s="158"/>
      <c r="K612" s="158"/>
      <c r="L612" s="158"/>
      <c r="M612" s="158"/>
      <c r="N612" s="157"/>
      <c r="O612" s="157"/>
      <c r="P612" s="157"/>
      <c r="Q612" s="157"/>
      <c r="R612" s="158"/>
      <c r="S612" s="158"/>
      <c r="T612" s="158"/>
      <c r="U612" s="158"/>
      <c r="V612" s="158"/>
      <c r="W612" s="158"/>
      <c r="X612" s="158"/>
      <c r="Y612" s="158"/>
      <c r="Z612" s="147"/>
      <c r="AA612" s="147"/>
      <c r="AB612" s="147"/>
      <c r="AC612" s="147"/>
      <c r="AD612" s="147"/>
      <c r="AE612" s="147"/>
      <c r="AF612" s="147"/>
      <c r="AG612" s="147" t="s">
        <v>162</v>
      </c>
      <c r="AH612" s="147">
        <v>0</v>
      </c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3" x14ac:dyDescent="0.2">
      <c r="A613" s="154"/>
      <c r="B613" s="155"/>
      <c r="C613" s="190" t="s">
        <v>645</v>
      </c>
      <c r="D613" s="160"/>
      <c r="E613" s="161">
        <v>-2.8170000000000002</v>
      </c>
      <c r="F613" s="158"/>
      <c r="G613" s="158"/>
      <c r="H613" s="158"/>
      <c r="I613" s="158"/>
      <c r="J613" s="158"/>
      <c r="K613" s="158"/>
      <c r="L613" s="158"/>
      <c r="M613" s="158"/>
      <c r="N613" s="157"/>
      <c r="O613" s="157"/>
      <c r="P613" s="157"/>
      <c r="Q613" s="157"/>
      <c r="R613" s="158"/>
      <c r="S613" s="158"/>
      <c r="T613" s="158"/>
      <c r="U613" s="158"/>
      <c r="V613" s="158"/>
      <c r="W613" s="158"/>
      <c r="X613" s="158"/>
      <c r="Y613" s="158"/>
      <c r="Z613" s="147"/>
      <c r="AA613" s="147"/>
      <c r="AB613" s="147"/>
      <c r="AC613" s="147"/>
      <c r="AD613" s="147"/>
      <c r="AE613" s="147"/>
      <c r="AF613" s="147"/>
      <c r="AG613" s="147" t="s">
        <v>162</v>
      </c>
      <c r="AH613" s="147">
        <v>0</v>
      </c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3" x14ac:dyDescent="0.2">
      <c r="A614" s="154"/>
      <c r="B614" s="155"/>
      <c r="C614" s="190" t="s">
        <v>215</v>
      </c>
      <c r="D614" s="160"/>
      <c r="E614" s="161">
        <v>1.119</v>
      </c>
      <c r="F614" s="158"/>
      <c r="G614" s="158"/>
      <c r="H614" s="158"/>
      <c r="I614" s="158"/>
      <c r="J614" s="158"/>
      <c r="K614" s="158"/>
      <c r="L614" s="158"/>
      <c r="M614" s="158"/>
      <c r="N614" s="157"/>
      <c r="O614" s="157"/>
      <c r="P614" s="157"/>
      <c r="Q614" s="157"/>
      <c r="R614" s="158"/>
      <c r="S614" s="158"/>
      <c r="T614" s="158"/>
      <c r="U614" s="158"/>
      <c r="V614" s="158"/>
      <c r="W614" s="158"/>
      <c r="X614" s="158"/>
      <c r="Y614" s="158"/>
      <c r="Z614" s="147"/>
      <c r="AA614" s="147"/>
      <c r="AB614" s="147"/>
      <c r="AC614" s="147"/>
      <c r="AD614" s="147"/>
      <c r="AE614" s="147"/>
      <c r="AF614" s="147"/>
      <c r="AG614" s="147" t="s">
        <v>162</v>
      </c>
      <c r="AH614" s="147">
        <v>0</v>
      </c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3" x14ac:dyDescent="0.2">
      <c r="A615" s="154"/>
      <c r="B615" s="155"/>
      <c r="C615" s="190" t="s">
        <v>216</v>
      </c>
      <c r="D615" s="160"/>
      <c r="E615" s="161">
        <v>2.012</v>
      </c>
      <c r="F615" s="158"/>
      <c r="G615" s="158"/>
      <c r="H615" s="158"/>
      <c r="I615" s="158"/>
      <c r="J615" s="158"/>
      <c r="K615" s="158"/>
      <c r="L615" s="158"/>
      <c r="M615" s="158"/>
      <c r="N615" s="157"/>
      <c r="O615" s="157"/>
      <c r="P615" s="157"/>
      <c r="Q615" s="157"/>
      <c r="R615" s="158"/>
      <c r="S615" s="158"/>
      <c r="T615" s="158"/>
      <c r="U615" s="158"/>
      <c r="V615" s="158"/>
      <c r="W615" s="158"/>
      <c r="X615" s="158"/>
      <c r="Y615" s="158"/>
      <c r="Z615" s="147"/>
      <c r="AA615" s="147"/>
      <c r="AB615" s="147"/>
      <c r="AC615" s="147"/>
      <c r="AD615" s="147"/>
      <c r="AE615" s="147"/>
      <c r="AF615" s="147"/>
      <c r="AG615" s="147" t="s">
        <v>162</v>
      </c>
      <c r="AH615" s="147">
        <v>0</v>
      </c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3" x14ac:dyDescent="0.2">
      <c r="A616" s="154"/>
      <c r="B616" s="155"/>
      <c r="C616" s="190" t="s">
        <v>647</v>
      </c>
      <c r="D616" s="160"/>
      <c r="E616" s="161">
        <v>87.108000000000004</v>
      </c>
      <c r="F616" s="158"/>
      <c r="G616" s="158"/>
      <c r="H616" s="158"/>
      <c r="I616" s="158"/>
      <c r="J616" s="158"/>
      <c r="K616" s="158"/>
      <c r="L616" s="158"/>
      <c r="M616" s="158"/>
      <c r="N616" s="157"/>
      <c r="O616" s="157"/>
      <c r="P616" s="157"/>
      <c r="Q616" s="157"/>
      <c r="R616" s="158"/>
      <c r="S616" s="158"/>
      <c r="T616" s="158"/>
      <c r="U616" s="158"/>
      <c r="V616" s="158"/>
      <c r="W616" s="158"/>
      <c r="X616" s="158"/>
      <c r="Y616" s="158"/>
      <c r="Z616" s="147"/>
      <c r="AA616" s="147"/>
      <c r="AB616" s="147"/>
      <c r="AC616" s="147"/>
      <c r="AD616" s="147"/>
      <c r="AE616" s="147"/>
      <c r="AF616" s="147"/>
      <c r="AG616" s="147" t="s">
        <v>162</v>
      </c>
      <c r="AH616" s="147">
        <v>0</v>
      </c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outlineLevel="3" x14ac:dyDescent="0.2">
      <c r="A617" s="154"/>
      <c r="B617" s="155"/>
      <c r="C617" s="190" t="s">
        <v>214</v>
      </c>
      <c r="D617" s="160"/>
      <c r="E617" s="161">
        <v>-5.6280000000000001</v>
      </c>
      <c r="F617" s="158"/>
      <c r="G617" s="158"/>
      <c r="H617" s="158"/>
      <c r="I617" s="158"/>
      <c r="J617" s="158"/>
      <c r="K617" s="158"/>
      <c r="L617" s="158"/>
      <c r="M617" s="158"/>
      <c r="N617" s="157"/>
      <c r="O617" s="157"/>
      <c r="P617" s="157"/>
      <c r="Q617" s="157"/>
      <c r="R617" s="158"/>
      <c r="S617" s="158"/>
      <c r="T617" s="158"/>
      <c r="U617" s="158"/>
      <c r="V617" s="158"/>
      <c r="W617" s="158"/>
      <c r="X617" s="158"/>
      <c r="Y617" s="158"/>
      <c r="Z617" s="147"/>
      <c r="AA617" s="147"/>
      <c r="AB617" s="147"/>
      <c r="AC617" s="147"/>
      <c r="AD617" s="147"/>
      <c r="AE617" s="147"/>
      <c r="AF617" s="147"/>
      <c r="AG617" s="147" t="s">
        <v>162</v>
      </c>
      <c r="AH617" s="147">
        <v>0</v>
      </c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3" x14ac:dyDescent="0.2">
      <c r="A618" s="154"/>
      <c r="B618" s="155"/>
      <c r="C618" s="190" t="s">
        <v>645</v>
      </c>
      <c r="D618" s="160"/>
      <c r="E618" s="161">
        <v>-2.8170000000000002</v>
      </c>
      <c r="F618" s="158"/>
      <c r="G618" s="158"/>
      <c r="H618" s="158"/>
      <c r="I618" s="158"/>
      <c r="J618" s="158"/>
      <c r="K618" s="158"/>
      <c r="L618" s="158"/>
      <c r="M618" s="158"/>
      <c r="N618" s="157"/>
      <c r="O618" s="157"/>
      <c r="P618" s="157"/>
      <c r="Q618" s="157"/>
      <c r="R618" s="158"/>
      <c r="S618" s="158"/>
      <c r="T618" s="158"/>
      <c r="U618" s="158"/>
      <c r="V618" s="158"/>
      <c r="W618" s="158"/>
      <c r="X618" s="158"/>
      <c r="Y618" s="158"/>
      <c r="Z618" s="147"/>
      <c r="AA618" s="147"/>
      <c r="AB618" s="147"/>
      <c r="AC618" s="147"/>
      <c r="AD618" s="147"/>
      <c r="AE618" s="147"/>
      <c r="AF618" s="147"/>
      <c r="AG618" s="147" t="s">
        <v>162</v>
      </c>
      <c r="AH618" s="147">
        <v>0</v>
      </c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3" x14ac:dyDescent="0.2">
      <c r="A619" s="154"/>
      <c r="B619" s="155"/>
      <c r="C619" s="190" t="s">
        <v>215</v>
      </c>
      <c r="D619" s="160"/>
      <c r="E619" s="161">
        <v>1.119</v>
      </c>
      <c r="F619" s="158"/>
      <c r="G619" s="158"/>
      <c r="H619" s="158"/>
      <c r="I619" s="158"/>
      <c r="J619" s="158"/>
      <c r="K619" s="158"/>
      <c r="L619" s="158"/>
      <c r="M619" s="158"/>
      <c r="N619" s="157"/>
      <c r="O619" s="157"/>
      <c r="P619" s="157"/>
      <c r="Q619" s="157"/>
      <c r="R619" s="158"/>
      <c r="S619" s="158"/>
      <c r="T619" s="158"/>
      <c r="U619" s="158"/>
      <c r="V619" s="158"/>
      <c r="W619" s="158"/>
      <c r="X619" s="158"/>
      <c r="Y619" s="158"/>
      <c r="Z619" s="147"/>
      <c r="AA619" s="147"/>
      <c r="AB619" s="147"/>
      <c r="AC619" s="147"/>
      <c r="AD619" s="147"/>
      <c r="AE619" s="147"/>
      <c r="AF619" s="147"/>
      <c r="AG619" s="147" t="s">
        <v>162</v>
      </c>
      <c r="AH619" s="147">
        <v>0</v>
      </c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3" x14ac:dyDescent="0.2">
      <c r="A620" s="154"/>
      <c r="B620" s="155"/>
      <c r="C620" s="190" t="s">
        <v>216</v>
      </c>
      <c r="D620" s="160"/>
      <c r="E620" s="161">
        <v>2.012</v>
      </c>
      <c r="F620" s="158"/>
      <c r="G620" s="158"/>
      <c r="H620" s="158"/>
      <c r="I620" s="158"/>
      <c r="J620" s="158"/>
      <c r="K620" s="158"/>
      <c r="L620" s="158"/>
      <c r="M620" s="158"/>
      <c r="N620" s="157"/>
      <c r="O620" s="157"/>
      <c r="P620" s="157"/>
      <c r="Q620" s="157"/>
      <c r="R620" s="158"/>
      <c r="S620" s="158"/>
      <c r="T620" s="158"/>
      <c r="U620" s="158"/>
      <c r="V620" s="158"/>
      <c r="W620" s="158"/>
      <c r="X620" s="158"/>
      <c r="Y620" s="158"/>
      <c r="Z620" s="147"/>
      <c r="AA620" s="147"/>
      <c r="AB620" s="147"/>
      <c r="AC620" s="147"/>
      <c r="AD620" s="147"/>
      <c r="AE620" s="147"/>
      <c r="AF620" s="147"/>
      <c r="AG620" s="147" t="s">
        <v>162</v>
      </c>
      <c r="AH620" s="147">
        <v>0</v>
      </c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outlineLevel="3" x14ac:dyDescent="0.2">
      <c r="A621" s="154"/>
      <c r="B621" s="155"/>
      <c r="C621" s="190" t="s">
        <v>648</v>
      </c>
      <c r="D621" s="160"/>
      <c r="E621" s="161">
        <v>87.108000000000004</v>
      </c>
      <c r="F621" s="158"/>
      <c r="G621" s="158"/>
      <c r="H621" s="158"/>
      <c r="I621" s="158"/>
      <c r="J621" s="158"/>
      <c r="K621" s="158"/>
      <c r="L621" s="158"/>
      <c r="M621" s="158"/>
      <c r="N621" s="157"/>
      <c r="O621" s="157"/>
      <c r="P621" s="157"/>
      <c r="Q621" s="157"/>
      <c r="R621" s="158"/>
      <c r="S621" s="158"/>
      <c r="T621" s="158"/>
      <c r="U621" s="158"/>
      <c r="V621" s="158"/>
      <c r="W621" s="158"/>
      <c r="X621" s="158"/>
      <c r="Y621" s="158"/>
      <c r="Z621" s="147"/>
      <c r="AA621" s="147"/>
      <c r="AB621" s="147"/>
      <c r="AC621" s="147"/>
      <c r="AD621" s="147"/>
      <c r="AE621" s="147"/>
      <c r="AF621" s="147"/>
      <c r="AG621" s="147" t="s">
        <v>162</v>
      </c>
      <c r="AH621" s="147">
        <v>0</v>
      </c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3" x14ac:dyDescent="0.2">
      <c r="A622" s="154"/>
      <c r="B622" s="155"/>
      <c r="C622" s="190" t="s">
        <v>214</v>
      </c>
      <c r="D622" s="160"/>
      <c r="E622" s="161">
        <v>-5.6280000000000001</v>
      </c>
      <c r="F622" s="158"/>
      <c r="G622" s="158"/>
      <c r="H622" s="158"/>
      <c r="I622" s="158"/>
      <c r="J622" s="158"/>
      <c r="K622" s="158"/>
      <c r="L622" s="158"/>
      <c r="M622" s="158"/>
      <c r="N622" s="157"/>
      <c r="O622" s="157"/>
      <c r="P622" s="157"/>
      <c r="Q622" s="157"/>
      <c r="R622" s="158"/>
      <c r="S622" s="158"/>
      <c r="T622" s="158"/>
      <c r="U622" s="158"/>
      <c r="V622" s="158"/>
      <c r="W622" s="158"/>
      <c r="X622" s="158"/>
      <c r="Y622" s="158"/>
      <c r="Z622" s="147"/>
      <c r="AA622" s="147"/>
      <c r="AB622" s="147"/>
      <c r="AC622" s="147"/>
      <c r="AD622" s="147"/>
      <c r="AE622" s="147"/>
      <c r="AF622" s="147"/>
      <c r="AG622" s="147" t="s">
        <v>162</v>
      </c>
      <c r="AH622" s="147">
        <v>0</v>
      </c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3" x14ac:dyDescent="0.2">
      <c r="A623" s="154"/>
      <c r="B623" s="155"/>
      <c r="C623" s="190" t="s">
        <v>645</v>
      </c>
      <c r="D623" s="160"/>
      <c r="E623" s="161">
        <v>-2.8170000000000002</v>
      </c>
      <c r="F623" s="158"/>
      <c r="G623" s="158"/>
      <c r="H623" s="158"/>
      <c r="I623" s="158"/>
      <c r="J623" s="158"/>
      <c r="K623" s="158"/>
      <c r="L623" s="158"/>
      <c r="M623" s="158"/>
      <c r="N623" s="157"/>
      <c r="O623" s="157"/>
      <c r="P623" s="157"/>
      <c r="Q623" s="157"/>
      <c r="R623" s="158"/>
      <c r="S623" s="158"/>
      <c r="T623" s="158"/>
      <c r="U623" s="158"/>
      <c r="V623" s="158"/>
      <c r="W623" s="158"/>
      <c r="X623" s="158"/>
      <c r="Y623" s="158"/>
      <c r="Z623" s="147"/>
      <c r="AA623" s="147"/>
      <c r="AB623" s="147"/>
      <c r="AC623" s="147"/>
      <c r="AD623" s="147"/>
      <c r="AE623" s="147"/>
      <c r="AF623" s="147"/>
      <c r="AG623" s="147" t="s">
        <v>162</v>
      </c>
      <c r="AH623" s="147">
        <v>0</v>
      </c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3" x14ac:dyDescent="0.2">
      <c r="A624" s="154"/>
      <c r="B624" s="155"/>
      <c r="C624" s="190" t="s">
        <v>215</v>
      </c>
      <c r="D624" s="160"/>
      <c r="E624" s="161">
        <v>1.119</v>
      </c>
      <c r="F624" s="158"/>
      <c r="G624" s="158"/>
      <c r="H624" s="158"/>
      <c r="I624" s="158"/>
      <c r="J624" s="158"/>
      <c r="K624" s="158"/>
      <c r="L624" s="158"/>
      <c r="M624" s="158"/>
      <c r="N624" s="157"/>
      <c r="O624" s="157"/>
      <c r="P624" s="157"/>
      <c r="Q624" s="157"/>
      <c r="R624" s="158"/>
      <c r="S624" s="158"/>
      <c r="T624" s="158"/>
      <c r="U624" s="158"/>
      <c r="V624" s="158"/>
      <c r="W624" s="158"/>
      <c r="X624" s="158"/>
      <c r="Y624" s="158"/>
      <c r="Z624" s="147"/>
      <c r="AA624" s="147"/>
      <c r="AB624" s="147"/>
      <c r="AC624" s="147"/>
      <c r="AD624" s="147"/>
      <c r="AE624" s="147"/>
      <c r="AF624" s="147"/>
      <c r="AG624" s="147" t="s">
        <v>162</v>
      </c>
      <c r="AH624" s="147">
        <v>0</v>
      </c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outlineLevel="3" x14ac:dyDescent="0.2">
      <c r="A625" s="154"/>
      <c r="B625" s="155"/>
      <c r="C625" s="190" t="s">
        <v>216</v>
      </c>
      <c r="D625" s="160"/>
      <c r="E625" s="161">
        <v>2.012</v>
      </c>
      <c r="F625" s="158"/>
      <c r="G625" s="158"/>
      <c r="H625" s="158"/>
      <c r="I625" s="158"/>
      <c r="J625" s="158"/>
      <c r="K625" s="158"/>
      <c r="L625" s="158"/>
      <c r="M625" s="158"/>
      <c r="N625" s="157"/>
      <c r="O625" s="157"/>
      <c r="P625" s="157"/>
      <c r="Q625" s="157"/>
      <c r="R625" s="158"/>
      <c r="S625" s="158"/>
      <c r="T625" s="158"/>
      <c r="U625" s="158"/>
      <c r="V625" s="158"/>
      <c r="W625" s="158"/>
      <c r="X625" s="158"/>
      <c r="Y625" s="158"/>
      <c r="Z625" s="147"/>
      <c r="AA625" s="147"/>
      <c r="AB625" s="147"/>
      <c r="AC625" s="147"/>
      <c r="AD625" s="147"/>
      <c r="AE625" s="147"/>
      <c r="AF625" s="147"/>
      <c r="AG625" s="147" t="s">
        <v>162</v>
      </c>
      <c r="AH625" s="147">
        <v>0</v>
      </c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outlineLevel="3" x14ac:dyDescent="0.2">
      <c r="A626" s="154"/>
      <c r="B626" s="155"/>
      <c r="C626" s="190" t="s">
        <v>649</v>
      </c>
      <c r="D626" s="160"/>
      <c r="E626" s="161">
        <v>33.851999999999997</v>
      </c>
      <c r="F626" s="158"/>
      <c r="G626" s="158"/>
      <c r="H626" s="158"/>
      <c r="I626" s="158"/>
      <c r="J626" s="158"/>
      <c r="K626" s="158"/>
      <c r="L626" s="158"/>
      <c r="M626" s="158"/>
      <c r="N626" s="157"/>
      <c r="O626" s="157"/>
      <c r="P626" s="157"/>
      <c r="Q626" s="157"/>
      <c r="R626" s="158"/>
      <c r="S626" s="158"/>
      <c r="T626" s="158"/>
      <c r="U626" s="158"/>
      <c r="V626" s="158"/>
      <c r="W626" s="158"/>
      <c r="X626" s="158"/>
      <c r="Y626" s="158"/>
      <c r="Z626" s="147"/>
      <c r="AA626" s="147"/>
      <c r="AB626" s="147"/>
      <c r="AC626" s="147"/>
      <c r="AD626" s="147"/>
      <c r="AE626" s="147"/>
      <c r="AF626" s="147"/>
      <c r="AG626" s="147" t="s">
        <v>162</v>
      </c>
      <c r="AH626" s="147">
        <v>0</v>
      </c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outlineLevel="3" x14ac:dyDescent="0.2">
      <c r="A627" s="154"/>
      <c r="B627" s="155"/>
      <c r="C627" s="190" t="s">
        <v>650</v>
      </c>
      <c r="D627" s="160"/>
      <c r="E627" s="161">
        <v>-2.3980000000000001</v>
      </c>
      <c r="F627" s="158"/>
      <c r="G627" s="158"/>
      <c r="H627" s="158"/>
      <c r="I627" s="158"/>
      <c r="J627" s="158"/>
      <c r="K627" s="158"/>
      <c r="L627" s="158"/>
      <c r="M627" s="158"/>
      <c r="N627" s="157"/>
      <c r="O627" s="157"/>
      <c r="P627" s="157"/>
      <c r="Q627" s="157"/>
      <c r="R627" s="158"/>
      <c r="S627" s="158"/>
      <c r="T627" s="158"/>
      <c r="U627" s="158"/>
      <c r="V627" s="158"/>
      <c r="W627" s="158"/>
      <c r="X627" s="158"/>
      <c r="Y627" s="158"/>
      <c r="Z627" s="147"/>
      <c r="AA627" s="147"/>
      <c r="AB627" s="147"/>
      <c r="AC627" s="147"/>
      <c r="AD627" s="147"/>
      <c r="AE627" s="147"/>
      <c r="AF627" s="147"/>
      <c r="AG627" s="147" t="s">
        <v>162</v>
      </c>
      <c r="AH627" s="147">
        <v>0</v>
      </c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3" x14ac:dyDescent="0.2">
      <c r="A628" s="154"/>
      <c r="B628" s="155"/>
      <c r="C628" s="190" t="s">
        <v>266</v>
      </c>
      <c r="D628" s="160"/>
      <c r="E628" s="161">
        <v>-1.8180000000000001</v>
      </c>
      <c r="F628" s="158"/>
      <c r="G628" s="158"/>
      <c r="H628" s="158"/>
      <c r="I628" s="158"/>
      <c r="J628" s="158"/>
      <c r="K628" s="158"/>
      <c r="L628" s="158"/>
      <c r="M628" s="158"/>
      <c r="N628" s="157"/>
      <c r="O628" s="157"/>
      <c r="P628" s="157"/>
      <c r="Q628" s="157"/>
      <c r="R628" s="158"/>
      <c r="S628" s="158"/>
      <c r="T628" s="158"/>
      <c r="U628" s="158"/>
      <c r="V628" s="158"/>
      <c r="W628" s="158"/>
      <c r="X628" s="158"/>
      <c r="Y628" s="158"/>
      <c r="Z628" s="147"/>
      <c r="AA628" s="147"/>
      <c r="AB628" s="147"/>
      <c r="AC628" s="147"/>
      <c r="AD628" s="147"/>
      <c r="AE628" s="147"/>
      <c r="AF628" s="147"/>
      <c r="AG628" s="147" t="s">
        <v>162</v>
      </c>
      <c r="AH628" s="147">
        <v>0</v>
      </c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3" x14ac:dyDescent="0.2">
      <c r="A629" s="154"/>
      <c r="B629" s="155"/>
      <c r="C629" s="190" t="s">
        <v>181</v>
      </c>
      <c r="D629" s="160"/>
      <c r="E629" s="161">
        <v>-1.6160000000000001</v>
      </c>
      <c r="F629" s="158"/>
      <c r="G629" s="158"/>
      <c r="H629" s="158"/>
      <c r="I629" s="158"/>
      <c r="J629" s="158"/>
      <c r="K629" s="158"/>
      <c r="L629" s="158"/>
      <c r="M629" s="158"/>
      <c r="N629" s="157"/>
      <c r="O629" s="157"/>
      <c r="P629" s="157"/>
      <c r="Q629" s="157"/>
      <c r="R629" s="158"/>
      <c r="S629" s="158"/>
      <c r="T629" s="158"/>
      <c r="U629" s="158"/>
      <c r="V629" s="158"/>
      <c r="W629" s="158"/>
      <c r="X629" s="158"/>
      <c r="Y629" s="158"/>
      <c r="Z629" s="147"/>
      <c r="AA629" s="147"/>
      <c r="AB629" s="147"/>
      <c r="AC629" s="147"/>
      <c r="AD629" s="147"/>
      <c r="AE629" s="147"/>
      <c r="AF629" s="147"/>
      <c r="AG629" s="147" t="s">
        <v>162</v>
      </c>
      <c r="AH629" s="147">
        <v>0</v>
      </c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3" x14ac:dyDescent="0.2">
      <c r="A630" s="154"/>
      <c r="B630" s="155"/>
      <c r="C630" s="190" t="s">
        <v>651</v>
      </c>
      <c r="D630" s="160"/>
      <c r="E630" s="161">
        <v>101.61</v>
      </c>
      <c r="F630" s="158"/>
      <c r="G630" s="158"/>
      <c r="H630" s="158"/>
      <c r="I630" s="158"/>
      <c r="J630" s="158"/>
      <c r="K630" s="158"/>
      <c r="L630" s="158"/>
      <c r="M630" s="158"/>
      <c r="N630" s="157"/>
      <c r="O630" s="157"/>
      <c r="P630" s="157"/>
      <c r="Q630" s="157"/>
      <c r="R630" s="158"/>
      <c r="S630" s="158"/>
      <c r="T630" s="158"/>
      <c r="U630" s="158"/>
      <c r="V630" s="158"/>
      <c r="W630" s="158"/>
      <c r="X630" s="158"/>
      <c r="Y630" s="158"/>
      <c r="Z630" s="147"/>
      <c r="AA630" s="147"/>
      <c r="AB630" s="147"/>
      <c r="AC630" s="147"/>
      <c r="AD630" s="147"/>
      <c r="AE630" s="147"/>
      <c r="AF630" s="147"/>
      <c r="AG630" s="147" t="s">
        <v>162</v>
      </c>
      <c r="AH630" s="147">
        <v>0</v>
      </c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3" x14ac:dyDescent="0.2">
      <c r="A631" s="154"/>
      <c r="B631" s="155"/>
      <c r="C631" s="190" t="s">
        <v>214</v>
      </c>
      <c r="D631" s="160"/>
      <c r="E631" s="161">
        <v>-5.6280000000000001</v>
      </c>
      <c r="F631" s="158"/>
      <c r="G631" s="158"/>
      <c r="H631" s="158"/>
      <c r="I631" s="158"/>
      <c r="J631" s="158"/>
      <c r="K631" s="158"/>
      <c r="L631" s="158"/>
      <c r="M631" s="158"/>
      <c r="N631" s="157"/>
      <c r="O631" s="157"/>
      <c r="P631" s="157"/>
      <c r="Q631" s="157"/>
      <c r="R631" s="158"/>
      <c r="S631" s="158"/>
      <c r="T631" s="158"/>
      <c r="U631" s="158"/>
      <c r="V631" s="158"/>
      <c r="W631" s="158"/>
      <c r="X631" s="158"/>
      <c r="Y631" s="158"/>
      <c r="Z631" s="147"/>
      <c r="AA631" s="147"/>
      <c r="AB631" s="147"/>
      <c r="AC631" s="147"/>
      <c r="AD631" s="147"/>
      <c r="AE631" s="147"/>
      <c r="AF631" s="147"/>
      <c r="AG631" s="147" t="s">
        <v>162</v>
      </c>
      <c r="AH631" s="147">
        <v>0</v>
      </c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3" x14ac:dyDescent="0.2">
      <c r="A632" s="154"/>
      <c r="B632" s="155"/>
      <c r="C632" s="190" t="s">
        <v>266</v>
      </c>
      <c r="D632" s="160"/>
      <c r="E632" s="161">
        <v>-1.8180000000000001</v>
      </c>
      <c r="F632" s="158"/>
      <c r="G632" s="158"/>
      <c r="H632" s="158"/>
      <c r="I632" s="158"/>
      <c r="J632" s="158"/>
      <c r="K632" s="158"/>
      <c r="L632" s="158"/>
      <c r="M632" s="158"/>
      <c r="N632" s="157"/>
      <c r="O632" s="157"/>
      <c r="P632" s="157"/>
      <c r="Q632" s="157"/>
      <c r="R632" s="158"/>
      <c r="S632" s="158"/>
      <c r="T632" s="158"/>
      <c r="U632" s="158"/>
      <c r="V632" s="158"/>
      <c r="W632" s="158"/>
      <c r="X632" s="158"/>
      <c r="Y632" s="158"/>
      <c r="Z632" s="147"/>
      <c r="AA632" s="147"/>
      <c r="AB632" s="147"/>
      <c r="AC632" s="147"/>
      <c r="AD632" s="147"/>
      <c r="AE632" s="147"/>
      <c r="AF632" s="147"/>
      <c r="AG632" s="147" t="s">
        <v>162</v>
      </c>
      <c r="AH632" s="147">
        <v>0</v>
      </c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outlineLevel="3" x14ac:dyDescent="0.2">
      <c r="A633" s="154"/>
      <c r="B633" s="155"/>
      <c r="C633" s="190" t="s">
        <v>215</v>
      </c>
      <c r="D633" s="160"/>
      <c r="E633" s="161">
        <v>1.119</v>
      </c>
      <c r="F633" s="158"/>
      <c r="G633" s="158"/>
      <c r="H633" s="158"/>
      <c r="I633" s="158"/>
      <c r="J633" s="158"/>
      <c r="K633" s="158"/>
      <c r="L633" s="158"/>
      <c r="M633" s="158"/>
      <c r="N633" s="157"/>
      <c r="O633" s="157"/>
      <c r="P633" s="157"/>
      <c r="Q633" s="157"/>
      <c r="R633" s="158"/>
      <c r="S633" s="158"/>
      <c r="T633" s="158"/>
      <c r="U633" s="158"/>
      <c r="V633" s="158"/>
      <c r="W633" s="158"/>
      <c r="X633" s="158"/>
      <c r="Y633" s="158"/>
      <c r="Z633" s="147"/>
      <c r="AA633" s="147"/>
      <c r="AB633" s="147"/>
      <c r="AC633" s="147"/>
      <c r="AD633" s="147"/>
      <c r="AE633" s="147"/>
      <c r="AF633" s="147"/>
      <c r="AG633" s="147" t="s">
        <v>162</v>
      </c>
      <c r="AH633" s="147">
        <v>0</v>
      </c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  <c r="BF633" s="147"/>
      <c r="BG633" s="147"/>
      <c r="BH633" s="147"/>
    </row>
    <row r="634" spans="1:60" outlineLevel="3" x14ac:dyDescent="0.2">
      <c r="A634" s="154"/>
      <c r="B634" s="155"/>
      <c r="C634" s="190" t="s">
        <v>216</v>
      </c>
      <c r="D634" s="160"/>
      <c r="E634" s="161">
        <v>2.012</v>
      </c>
      <c r="F634" s="158"/>
      <c r="G634" s="158"/>
      <c r="H634" s="158"/>
      <c r="I634" s="158"/>
      <c r="J634" s="158"/>
      <c r="K634" s="158"/>
      <c r="L634" s="158"/>
      <c r="M634" s="158"/>
      <c r="N634" s="157"/>
      <c r="O634" s="157"/>
      <c r="P634" s="157"/>
      <c r="Q634" s="157"/>
      <c r="R634" s="158"/>
      <c r="S634" s="158"/>
      <c r="T634" s="158"/>
      <c r="U634" s="158"/>
      <c r="V634" s="158"/>
      <c r="W634" s="158"/>
      <c r="X634" s="158"/>
      <c r="Y634" s="158"/>
      <c r="Z634" s="147"/>
      <c r="AA634" s="147"/>
      <c r="AB634" s="147"/>
      <c r="AC634" s="147"/>
      <c r="AD634" s="147"/>
      <c r="AE634" s="147"/>
      <c r="AF634" s="147"/>
      <c r="AG634" s="147" t="s">
        <v>162</v>
      </c>
      <c r="AH634" s="147">
        <v>0</v>
      </c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3" x14ac:dyDescent="0.2">
      <c r="A635" s="154"/>
      <c r="B635" s="155"/>
      <c r="C635" s="190" t="s">
        <v>652</v>
      </c>
      <c r="D635" s="160"/>
      <c r="E635" s="161">
        <v>6.5846</v>
      </c>
      <c r="F635" s="158"/>
      <c r="G635" s="158"/>
      <c r="H635" s="158"/>
      <c r="I635" s="158"/>
      <c r="J635" s="158"/>
      <c r="K635" s="158"/>
      <c r="L635" s="158"/>
      <c r="M635" s="158"/>
      <c r="N635" s="157"/>
      <c r="O635" s="157"/>
      <c r="P635" s="157"/>
      <c r="Q635" s="157"/>
      <c r="R635" s="158"/>
      <c r="S635" s="158"/>
      <c r="T635" s="158"/>
      <c r="U635" s="158"/>
      <c r="V635" s="158"/>
      <c r="W635" s="158"/>
      <c r="X635" s="158"/>
      <c r="Y635" s="158"/>
      <c r="Z635" s="147"/>
      <c r="AA635" s="147"/>
      <c r="AB635" s="147"/>
      <c r="AC635" s="147"/>
      <c r="AD635" s="147"/>
      <c r="AE635" s="147"/>
      <c r="AF635" s="147"/>
      <c r="AG635" s="147" t="s">
        <v>162</v>
      </c>
      <c r="AH635" s="147">
        <v>0</v>
      </c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3" x14ac:dyDescent="0.2">
      <c r="A636" s="154"/>
      <c r="B636" s="155"/>
      <c r="C636" s="190" t="s">
        <v>653</v>
      </c>
      <c r="D636" s="160"/>
      <c r="E636" s="161">
        <v>50</v>
      </c>
      <c r="F636" s="158"/>
      <c r="G636" s="158"/>
      <c r="H636" s="158"/>
      <c r="I636" s="158"/>
      <c r="J636" s="158"/>
      <c r="K636" s="158"/>
      <c r="L636" s="158"/>
      <c r="M636" s="158"/>
      <c r="N636" s="157"/>
      <c r="O636" s="157"/>
      <c r="P636" s="157"/>
      <c r="Q636" s="157"/>
      <c r="R636" s="158"/>
      <c r="S636" s="158"/>
      <c r="T636" s="158"/>
      <c r="U636" s="158"/>
      <c r="V636" s="158"/>
      <c r="W636" s="158"/>
      <c r="X636" s="158"/>
      <c r="Y636" s="158"/>
      <c r="Z636" s="147"/>
      <c r="AA636" s="147"/>
      <c r="AB636" s="147"/>
      <c r="AC636" s="147"/>
      <c r="AD636" s="147"/>
      <c r="AE636" s="147"/>
      <c r="AF636" s="147"/>
      <c r="AG636" s="147" t="s">
        <v>162</v>
      </c>
      <c r="AH636" s="147">
        <v>0</v>
      </c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x14ac:dyDescent="0.2">
      <c r="A637" s="165" t="s">
        <v>148</v>
      </c>
      <c r="B637" s="166" t="s">
        <v>113</v>
      </c>
      <c r="C637" s="188" t="s">
        <v>114</v>
      </c>
      <c r="D637" s="167"/>
      <c r="E637" s="168"/>
      <c r="F637" s="169"/>
      <c r="G637" s="169">
        <f>SUMIF(AG638:AG638,"&lt;&gt;NOR",G638:G638)</f>
        <v>0</v>
      </c>
      <c r="H637" s="169"/>
      <c r="I637" s="169">
        <f>SUM(I638:I638)</f>
        <v>0</v>
      </c>
      <c r="J637" s="169"/>
      <c r="K637" s="169">
        <f>SUM(K638:K638)</f>
        <v>0</v>
      </c>
      <c r="L637" s="169"/>
      <c r="M637" s="169">
        <f>SUM(M638:M638)</f>
        <v>0</v>
      </c>
      <c r="N637" s="168"/>
      <c r="O637" s="168">
        <f>SUM(O638:O638)</f>
        <v>0</v>
      </c>
      <c r="P637" s="168"/>
      <c r="Q637" s="168">
        <f>SUM(Q638:Q638)</f>
        <v>0</v>
      </c>
      <c r="R637" s="169"/>
      <c r="S637" s="169"/>
      <c r="T637" s="170"/>
      <c r="U637" s="164"/>
      <c r="V637" s="164">
        <f>SUM(V638:V638)</f>
        <v>0</v>
      </c>
      <c r="W637" s="164"/>
      <c r="X637" s="164"/>
      <c r="Y637" s="164"/>
      <c r="AG637" t="s">
        <v>149</v>
      </c>
    </row>
    <row r="638" spans="1:60" outlineLevel="1" x14ac:dyDescent="0.2">
      <c r="A638" s="180">
        <v>135</v>
      </c>
      <c r="B638" s="181" t="s">
        <v>654</v>
      </c>
      <c r="C638" s="191" t="s">
        <v>655</v>
      </c>
      <c r="D638" s="182" t="s">
        <v>495</v>
      </c>
      <c r="E638" s="183">
        <v>1</v>
      </c>
      <c r="F638" s="184"/>
      <c r="G638" s="185">
        <f>ROUND(E638*F638,2)</f>
        <v>0</v>
      </c>
      <c r="H638" s="184"/>
      <c r="I638" s="185">
        <f>ROUND(E638*H638,2)</f>
        <v>0</v>
      </c>
      <c r="J638" s="184"/>
      <c r="K638" s="185">
        <f>ROUND(E638*J638,2)</f>
        <v>0</v>
      </c>
      <c r="L638" s="185">
        <v>21</v>
      </c>
      <c r="M638" s="185">
        <f>G638*(1+L638/100)</f>
        <v>0</v>
      </c>
      <c r="N638" s="183">
        <v>0</v>
      </c>
      <c r="O638" s="183">
        <f>ROUND(E638*N638,2)</f>
        <v>0</v>
      </c>
      <c r="P638" s="183">
        <v>0</v>
      </c>
      <c r="Q638" s="183">
        <f>ROUND(E638*P638,2)</f>
        <v>0</v>
      </c>
      <c r="R638" s="185"/>
      <c r="S638" s="185" t="s">
        <v>204</v>
      </c>
      <c r="T638" s="186" t="s">
        <v>205</v>
      </c>
      <c r="U638" s="158">
        <v>0</v>
      </c>
      <c r="V638" s="158">
        <f>ROUND(E638*U638,2)</f>
        <v>0</v>
      </c>
      <c r="W638" s="158"/>
      <c r="X638" s="158" t="s">
        <v>156</v>
      </c>
      <c r="Y638" s="158" t="s">
        <v>157</v>
      </c>
      <c r="Z638" s="147"/>
      <c r="AA638" s="147"/>
      <c r="AB638" s="147"/>
      <c r="AC638" s="147"/>
      <c r="AD638" s="147"/>
      <c r="AE638" s="147"/>
      <c r="AF638" s="147"/>
      <c r="AG638" s="147" t="s">
        <v>158</v>
      </c>
      <c r="AH638" s="147"/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x14ac:dyDescent="0.2">
      <c r="A639" s="165" t="s">
        <v>148</v>
      </c>
      <c r="B639" s="166" t="s">
        <v>115</v>
      </c>
      <c r="C639" s="188" t="s">
        <v>116</v>
      </c>
      <c r="D639" s="167"/>
      <c r="E639" s="168"/>
      <c r="F639" s="169"/>
      <c r="G639" s="169">
        <f>SUMIF(AG640:AG640,"&lt;&gt;NOR",G640:G640)</f>
        <v>0</v>
      </c>
      <c r="H639" s="169"/>
      <c r="I639" s="169">
        <f>SUM(I640:I640)</f>
        <v>0</v>
      </c>
      <c r="J639" s="169"/>
      <c r="K639" s="169">
        <f>SUM(K640:K640)</f>
        <v>0</v>
      </c>
      <c r="L639" s="169"/>
      <c r="M639" s="169">
        <f>SUM(M640:M640)</f>
        <v>0</v>
      </c>
      <c r="N639" s="168"/>
      <c r="O639" s="168">
        <f>SUM(O640:O640)</f>
        <v>0</v>
      </c>
      <c r="P639" s="168"/>
      <c r="Q639" s="168">
        <f>SUM(Q640:Q640)</f>
        <v>0</v>
      </c>
      <c r="R639" s="169"/>
      <c r="S639" s="169"/>
      <c r="T639" s="170"/>
      <c r="U639" s="164"/>
      <c r="V639" s="164">
        <f>SUM(V640:V640)</f>
        <v>0</v>
      </c>
      <c r="W639" s="164"/>
      <c r="X639" s="164"/>
      <c r="Y639" s="164"/>
      <c r="AG639" t="s">
        <v>149</v>
      </c>
    </row>
    <row r="640" spans="1:60" outlineLevel="1" x14ac:dyDescent="0.2">
      <c r="A640" s="180">
        <v>136</v>
      </c>
      <c r="B640" s="181" t="s">
        <v>656</v>
      </c>
      <c r="C640" s="191" t="s">
        <v>657</v>
      </c>
      <c r="D640" s="182" t="s">
        <v>495</v>
      </c>
      <c r="E640" s="183">
        <v>1</v>
      </c>
      <c r="F640" s="184"/>
      <c r="G640" s="185">
        <f>ROUND(E640*F640,2)</f>
        <v>0</v>
      </c>
      <c r="H640" s="184"/>
      <c r="I640" s="185">
        <f>ROUND(E640*H640,2)</f>
        <v>0</v>
      </c>
      <c r="J640" s="184"/>
      <c r="K640" s="185">
        <f>ROUND(E640*J640,2)</f>
        <v>0</v>
      </c>
      <c r="L640" s="185">
        <v>21</v>
      </c>
      <c r="M640" s="185">
        <f>G640*(1+L640/100)</f>
        <v>0</v>
      </c>
      <c r="N640" s="183">
        <v>0</v>
      </c>
      <c r="O640" s="183">
        <f>ROUND(E640*N640,2)</f>
        <v>0</v>
      </c>
      <c r="P640" s="183">
        <v>0</v>
      </c>
      <c r="Q640" s="183">
        <f>ROUND(E640*P640,2)</f>
        <v>0</v>
      </c>
      <c r="R640" s="185"/>
      <c r="S640" s="185" t="s">
        <v>204</v>
      </c>
      <c r="T640" s="186" t="s">
        <v>205</v>
      </c>
      <c r="U640" s="158">
        <v>0</v>
      </c>
      <c r="V640" s="158">
        <f>ROUND(E640*U640,2)</f>
        <v>0</v>
      </c>
      <c r="W640" s="158"/>
      <c r="X640" s="158" t="s">
        <v>156</v>
      </c>
      <c r="Y640" s="158" t="s">
        <v>157</v>
      </c>
      <c r="Z640" s="147"/>
      <c r="AA640" s="147"/>
      <c r="AB640" s="147"/>
      <c r="AC640" s="147"/>
      <c r="AD640" s="147"/>
      <c r="AE640" s="147"/>
      <c r="AF640" s="147"/>
      <c r="AG640" s="147" t="s">
        <v>158</v>
      </c>
      <c r="AH640" s="147"/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x14ac:dyDescent="0.2">
      <c r="A641" s="165" t="s">
        <v>148</v>
      </c>
      <c r="B641" s="166" t="s">
        <v>117</v>
      </c>
      <c r="C641" s="188" t="s">
        <v>118</v>
      </c>
      <c r="D641" s="167"/>
      <c r="E641" s="168"/>
      <c r="F641" s="169"/>
      <c r="G641" s="169">
        <f>SUMIF(AG642:AG642,"&lt;&gt;NOR",G642:G642)</f>
        <v>0</v>
      </c>
      <c r="H641" s="169"/>
      <c r="I641" s="169">
        <f>SUM(I642:I642)</f>
        <v>0</v>
      </c>
      <c r="J641" s="169"/>
      <c r="K641" s="169">
        <f>SUM(K642:K642)</f>
        <v>0</v>
      </c>
      <c r="L641" s="169"/>
      <c r="M641" s="169">
        <f>SUM(M642:M642)</f>
        <v>0</v>
      </c>
      <c r="N641" s="168"/>
      <c r="O641" s="168">
        <f>SUM(O642:O642)</f>
        <v>0</v>
      </c>
      <c r="P641" s="168"/>
      <c r="Q641" s="168">
        <f>SUM(Q642:Q642)</f>
        <v>0</v>
      </c>
      <c r="R641" s="169"/>
      <c r="S641" s="169"/>
      <c r="T641" s="170"/>
      <c r="U641" s="164"/>
      <c r="V641" s="164">
        <f>SUM(V642:V642)</f>
        <v>0</v>
      </c>
      <c r="W641" s="164"/>
      <c r="X641" s="164"/>
      <c r="Y641" s="164"/>
      <c r="AG641" t="s">
        <v>149</v>
      </c>
    </row>
    <row r="642" spans="1:60" outlineLevel="1" x14ac:dyDescent="0.2">
      <c r="A642" s="180">
        <v>137</v>
      </c>
      <c r="B642" s="181" t="s">
        <v>658</v>
      </c>
      <c r="C642" s="191" t="s">
        <v>659</v>
      </c>
      <c r="D642" s="182" t="s">
        <v>495</v>
      </c>
      <c r="E642" s="183">
        <v>1</v>
      </c>
      <c r="F642" s="184"/>
      <c r="G642" s="185">
        <f>ROUND(E642*F642,2)</f>
        <v>0</v>
      </c>
      <c r="H642" s="184"/>
      <c r="I642" s="185">
        <f>ROUND(E642*H642,2)</f>
        <v>0</v>
      </c>
      <c r="J642" s="184"/>
      <c r="K642" s="185">
        <f>ROUND(E642*J642,2)</f>
        <v>0</v>
      </c>
      <c r="L642" s="185">
        <v>21</v>
      </c>
      <c r="M642" s="185">
        <f>G642*(1+L642/100)</f>
        <v>0</v>
      </c>
      <c r="N642" s="183">
        <v>0</v>
      </c>
      <c r="O642" s="183">
        <f>ROUND(E642*N642,2)</f>
        <v>0</v>
      </c>
      <c r="P642" s="183">
        <v>0</v>
      </c>
      <c r="Q642" s="183">
        <f>ROUND(E642*P642,2)</f>
        <v>0</v>
      </c>
      <c r="R642" s="185"/>
      <c r="S642" s="185" t="s">
        <v>204</v>
      </c>
      <c r="T642" s="186" t="s">
        <v>205</v>
      </c>
      <c r="U642" s="158">
        <v>0</v>
      </c>
      <c r="V642" s="158">
        <f>ROUND(E642*U642,2)</f>
        <v>0</v>
      </c>
      <c r="W642" s="158"/>
      <c r="X642" s="158" t="s">
        <v>156</v>
      </c>
      <c r="Y642" s="158" t="s">
        <v>157</v>
      </c>
      <c r="Z642" s="147"/>
      <c r="AA642" s="147"/>
      <c r="AB642" s="147"/>
      <c r="AC642" s="147"/>
      <c r="AD642" s="147"/>
      <c r="AE642" s="147"/>
      <c r="AF642" s="147"/>
      <c r="AG642" s="147" t="s">
        <v>158</v>
      </c>
      <c r="AH642" s="147"/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x14ac:dyDescent="0.2">
      <c r="A643" s="165" t="s">
        <v>148</v>
      </c>
      <c r="B643" s="166" t="s">
        <v>119</v>
      </c>
      <c r="C643" s="188" t="s">
        <v>27</v>
      </c>
      <c r="D643" s="167"/>
      <c r="E643" s="168"/>
      <c r="F643" s="169"/>
      <c r="G643" s="169">
        <f>SUMIF(AG644:AG653,"&lt;&gt;NOR",G644:G653)</f>
        <v>0</v>
      </c>
      <c r="H643" s="169"/>
      <c r="I643" s="169">
        <f>SUM(I644:I653)</f>
        <v>0</v>
      </c>
      <c r="J643" s="169"/>
      <c r="K643" s="169">
        <f>SUM(K644:K653)</f>
        <v>0</v>
      </c>
      <c r="L643" s="169"/>
      <c r="M643" s="169">
        <f>SUM(M644:M653)</f>
        <v>0</v>
      </c>
      <c r="N643" s="168"/>
      <c r="O643" s="168">
        <f>SUM(O644:O653)</f>
        <v>0</v>
      </c>
      <c r="P643" s="168"/>
      <c r="Q643" s="168">
        <f>SUM(Q644:Q653)</f>
        <v>0</v>
      </c>
      <c r="R643" s="169"/>
      <c r="S643" s="169"/>
      <c r="T643" s="170"/>
      <c r="U643" s="164"/>
      <c r="V643" s="164">
        <f>SUM(V644:V653)</f>
        <v>0</v>
      </c>
      <c r="W643" s="164"/>
      <c r="X643" s="164"/>
      <c r="Y643" s="164"/>
      <c r="AG643" t="s">
        <v>149</v>
      </c>
    </row>
    <row r="644" spans="1:60" outlineLevel="1" x14ac:dyDescent="0.2">
      <c r="A644" s="172">
        <v>138</v>
      </c>
      <c r="B644" s="173" t="s">
        <v>660</v>
      </c>
      <c r="C644" s="189" t="s">
        <v>661</v>
      </c>
      <c r="D644" s="174" t="s">
        <v>662</v>
      </c>
      <c r="E644" s="175">
        <v>1</v>
      </c>
      <c r="F644" s="176"/>
      <c r="G644" s="177">
        <f>ROUND(E644*F644,2)</f>
        <v>0</v>
      </c>
      <c r="H644" s="176"/>
      <c r="I644" s="177">
        <f>ROUND(E644*H644,2)</f>
        <v>0</v>
      </c>
      <c r="J644" s="176"/>
      <c r="K644" s="177">
        <f>ROUND(E644*J644,2)</f>
        <v>0</v>
      </c>
      <c r="L644" s="177">
        <v>21</v>
      </c>
      <c r="M644" s="177">
        <f>G644*(1+L644/100)</f>
        <v>0</v>
      </c>
      <c r="N644" s="175">
        <v>0</v>
      </c>
      <c r="O644" s="175">
        <f>ROUND(E644*N644,2)</f>
        <v>0</v>
      </c>
      <c r="P644" s="175">
        <v>0</v>
      </c>
      <c r="Q644" s="175">
        <f>ROUND(E644*P644,2)</f>
        <v>0</v>
      </c>
      <c r="R644" s="177"/>
      <c r="S644" s="177" t="s">
        <v>154</v>
      </c>
      <c r="T644" s="178" t="s">
        <v>205</v>
      </c>
      <c r="U644" s="158">
        <v>0</v>
      </c>
      <c r="V644" s="158">
        <f>ROUND(E644*U644,2)</f>
        <v>0</v>
      </c>
      <c r="W644" s="158"/>
      <c r="X644" s="158" t="s">
        <v>663</v>
      </c>
      <c r="Y644" s="158" t="s">
        <v>157</v>
      </c>
      <c r="Z644" s="147"/>
      <c r="AA644" s="147"/>
      <c r="AB644" s="147"/>
      <c r="AC644" s="147"/>
      <c r="AD644" s="147"/>
      <c r="AE644" s="147"/>
      <c r="AF644" s="147"/>
      <c r="AG644" s="147" t="s">
        <v>664</v>
      </c>
      <c r="AH644" s="147"/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  <c r="BF644" s="147"/>
      <c r="BG644" s="147"/>
      <c r="BH644" s="147"/>
    </row>
    <row r="645" spans="1:60" outlineLevel="2" x14ac:dyDescent="0.2">
      <c r="A645" s="154"/>
      <c r="B645" s="155"/>
      <c r="C645" s="254" t="s">
        <v>665</v>
      </c>
      <c r="D645" s="255"/>
      <c r="E645" s="255"/>
      <c r="F645" s="255"/>
      <c r="G645" s="255"/>
      <c r="H645" s="158"/>
      <c r="I645" s="158"/>
      <c r="J645" s="158"/>
      <c r="K645" s="158"/>
      <c r="L645" s="158"/>
      <c r="M645" s="158"/>
      <c r="N645" s="157"/>
      <c r="O645" s="157"/>
      <c r="P645" s="157"/>
      <c r="Q645" s="157"/>
      <c r="R645" s="158"/>
      <c r="S645" s="158"/>
      <c r="T645" s="158"/>
      <c r="U645" s="158"/>
      <c r="V645" s="158"/>
      <c r="W645" s="158"/>
      <c r="X645" s="158"/>
      <c r="Y645" s="158"/>
      <c r="Z645" s="147"/>
      <c r="AA645" s="147"/>
      <c r="AB645" s="147"/>
      <c r="AC645" s="147"/>
      <c r="AD645" s="147"/>
      <c r="AE645" s="147"/>
      <c r="AF645" s="147"/>
      <c r="AG645" s="147" t="s">
        <v>173</v>
      </c>
      <c r="AH645" s="147"/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outlineLevel="1" x14ac:dyDescent="0.2">
      <c r="A646" s="172">
        <v>139</v>
      </c>
      <c r="B646" s="173" t="s">
        <v>666</v>
      </c>
      <c r="C646" s="189" t="s">
        <v>667</v>
      </c>
      <c r="D646" s="174" t="s">
        <v>662</v>
      </c>
      <c r="E646" s="175">
        <v>1</v>
      </c>
      <c r="F646" s="176"/>
      <c r="G646" s="177">
        <f>ROUND(E646*F646,2)</f>
        <v>0</v>
      </c>
      <c r="H646" s="176"/>
      <c r="I646" s="177">
        <f>ROUND(E646*H646,2)</f>
        <v>0</v>
      </c>
      <c r="J646" s="176"/>
      <c r="K646" s="177">
        <f>ROUND(E646*J646,2)</f>
        <v>0</v>
      </c>
      <c r="L646" s="177">
        <v>21</v>
      </c>
      <c r="M646" s="177">
        <f>G646*(1+L646/100)</f>
        <v>0</v>
      </c>
      <c r="N646" s="175">
        <v>0</v>
      </c>
      <c r="O646" s="175">
        <f>ROUND(E646*N646,2)</f>
        <v>0</v>
      </c>
      <c r="P646" s="175">
        <v>0</v>
      </c>
      <c r="Q646" s="175">
        <f>ROUND(E646*P646,2)</f>
        <v>0</v>
      </c>
      <c r="R646" s="177"/>
      <c r="S646" s="177" t="s">
        <v>154</v>
      </c>
      <c r="T646" s="178" t="s">
        <v>205</v>
      </c>
      <c r="U646" s="158">
        <v>0</v>
      </c>
      <c r="V646" s="158">
        <f>ROUND(E646*U646,2)</f>
        <v>0</v>
      </c>
      <c r="W646" s="158"/>
      <c r="X646" s="158" t="s">
        <v>663</v>
      </c>
      <c r="Y646" s="158" t="s">
        <v>157</v>
      </c>
      <c r="Z646" s="147"/>
      <c r="AA646" s="147"/>
      <c r="AB646" s="147"/>
      <c r="AC646" s="147"/>
      <c r="AD646" s="147"/>
      <c r="AE646" s="147"/>
      <c r="AF646" s="147"/>
      <c r="AG646" s="147" t="s">
        <v>668</v>
      </c>
      <c r="AH646" s="147"/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ht="33.75" outlineLevel="2" x14ac:dyDescent="0.2">
      <c r="A647" s="154"/>
      <c r="B647" s="155"/>
      <c r="C647" s="254" t="s">
        <v>669</v>
      </c>
      <c r="D647" s="255"/>
      <c r="E647" s="255"/>
      <c r="F647" s="255"/>
      <c r="G647" s="255"/>
      <c r="H647" s="158"/>
      <c r="I647" s="158"/>
      <c r="J647" s="158"/>
      <c r="K647" s="158"/>
      <c r="L647" s="158"/>
      <c r="M647" s="158"/>
      <c r="N647" s="157"/>
      <c r="O647" s="157"/>
      <c r="P647" s="157"/>
      <c r="Q647" s="157"/>
      <c r="R647" s="158"/>
      <c r="S647" s="158"/>
      <c r="T647" s="158"/>
      <c r="U647" s="158"/>
      <c r="V647" s="158"/>
      <c r="W647" s="158"/>
      <c r="X647" s="158"/>
      <c r="Y647" s="158"/>
      <c r="Z647" s="147"/>
      <c r="AA647" s="147"/>
      <c r="AB647" s="147"/>
      <c r="AC647" s="147"/>
      <c r="AD647" s="147"/>
      <c r="AE647" s="147"/>
      <c r="AF647" s="147"/>
      <c r="AG647" s="147" t="s">
        <v>173</v>
      </c>
      <c r="AH647" s="147"/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79" t="str">
        <f>C647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647" s="147"/>
      <c r="BC647" s="147"/>
      <c r="BD647" s="147"/>
      <c r="BE647" s="147"/>
      <c r="BF647" s="147"/>
      <c r="BG647" s="147"/>
      <c r="BH647" s="147"/>
    </row>
    <row r="648" spans="1:60" outlineLevel="1" x14ac:dyDescent="0.2">
      <c r="A648" s="172">
        <v>140</v>
      </c>
      <c r="B648" s="173" t="s">
        <v>670</v>
      </c>
      <c r="C648" s="189" t="s">
        <v>671</v>
      </c>
      <c r="D648" s="174" t="s">
        <v>662</v>
      </c>
      <c r="E648" s="175">
        <v>1</v>
      </c>
      <c r="F648" s="176"/>
      <c r="G648" s="177">
        <f>ROUND(E648*F648,2)</f>
        <v>0</v>
      </c>
      <c r="H648" s="176"/>
      <c r="I648" s="177">
        <f>ROUND(E648*H648,2)</f>
        <v>0</v>
      </c>
      <c r="J648" s="176"/>
      <c r="K648" s="177">
        <f>ROUND(E648*J648,2)</f>
        <v>0</v>
      </c>
      <c r="L648" s="177">
        <v>21</v>
      </c>
      <c r="M648" s="177">
        <f>G648*(1+L648/100)</f>
        <v>0</v>
      </c>
      <c r="N648" s="175">
        <v>0</v>
      </c>
      <c r="O648" s="175">
        <f>ROUND(E648*N648,2)</f>
        <v>0</v>
      </c>
      <c r="P648" s="175">
        <v>0</v>
      </c>
      <c r="Q648" s="175">
        <f>ROUND(E648*P648,2)</f>
        <v>0</v>
      </c>
      <c r="R648" s="177"/>
      <c r="S648" s="177" t="s">
        <v>154</v>
      </c>
      <c r="T648" s="178" t="s">
        <v>205</v>
      </c>
      <c r="U648" s="158">
        <v>0</v>
      </c>
      <c r="V648" s="158">
        <f>ROUND(E648*U648,2)</f>
        <v>0</v>
      </c>
      <c r="W648" s="158"/>
      <c r="X648" s="158" t="s">
        <v>663</v>
      </c>
      <c r="Y648" s="158" t="s">
        <v>157</v>
      </c>
      <c r="Z648" s="147"/>
      <c r="AA648" s="147"/>
      <c r="AB648" s="147"/>
      <c r="AC648" s="147"/>
      <c r="AD648" s="147"/>
      <c r="AE648" s="147"/>
      <c r="AF648" s="147"/>
      <c r="AG648" s="147" t="s">
        <v>664</v>
      </c>
      <c r="AH648" s="147"/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outlineLevel="2" x14ac:dyDescent="0.2">
      <c r="A649" s="154"/>
      <c r="B649" s="155"/>
      <c r="C649" s="254" t="s">
        <v>672</v>
      </c>
      <c r="D649" s="255"/>
      <c r="E649" s="255"/>
      <c r="F649" s="255"/>
      <c r="G649" s="255"/>
      <c r="H649" s="158"/>
      <c r="I649" s="158"/>
      <c r="J649" s="158"/>
      <c r="K649" s="158"/>
      <c r="L649" s="158"/>
      <c r="M649" s="158"/>
      <c r="N649" s="157"/>
      <c r="O649" s="157"/>
      <c r="P649" s="157"/>
      <c r="Q649" s="157"/>
      <c r="R649" s="158"/>
      <c r="S649" s="158"/>
      <c r="T649" s="158"/>
      <c r="U649" s="158"/>
      <c r="V649" s="158"/>
      <c r="W649" s="158"/>
      <c r="X649" s="158"/>
      <c r="Y649" s="158"/>
      <c r="Z649" s="147"/>
      <c r="AA649" s="147"/>
      <c r="AB649" s="147"/>
      <c r="AC649" s="147"/>
      <c r="AD649" s="147"/>
      <c r="AE649" s="147"/>
      <c r="AF649" s="147"/>
      <c r="AG649" s="147" t="s">
        <v>173</v>
      </c>
      <c r="AH649" s="147"/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outlineLevel="1" x14ac:dyDescent="0.2">
      <c r="A650" s="172">
        <v>141</v>
      </c>
      <c r="B650" s="173" t="s">
        <v>673</v>
      </c>
      <c r="C650" s="189" t="s">
        <v>674</v>
      </c>
      <c r="D650" s="174" t="s">
        <v>662</v>
      </c>
      <c r="E650" s="175">
        <v>1</v>
      </c>
      <c r="F650" s="176"/>
      <c r="G650" s="177">
        <f>ROUND(E650*F650,2)</f>
        <v>0</v>
      </c>
      <c r="H650" s="176"/>
      <c r="I650" s="177">
        <f>ROUND(E650*H650,2)</f>
        <v>0</v>
      </c>
      <c r="J650" s="176"/>
      <c r="K650" s="177">
        <f>ROUND(E650*J650,2)</f>
        <v>0</v>
      </c>
      <c r="L650" s="177">
        <v>21</v>
      </c>
      <c r="M650" s="177">
        <f>G650*(1+L650/100)</f>
        <v>0</v>
      </c>
      <c r="N650" s="175">
        <v>0</v>
      </c>
      <c r="O650" s="175">
        <f>ROUND(E650*N650,2)</f>
        <v>0</v>
      </c>
      <c r="P650" s="175">
        <v>0</v>
      </c>
      <c r="Q650" s="175">
        <f>ROUND(E650*P650,2)</f>
        <v>0</v>
      </c>
      <c r="R650" s="177"/>
      <c r="S650" s="177" t="s">
        <v>154</v>
      </c>
      <c r="T650" s="178" t="s">
        <v>205</v>
      </c>
      <c r="U650" s="158">
        <v>0</v>
      </c>
      <c r="V650" s="158">
        <f>ROUND(E650*U650,2)</f>
        <v>0</v>
      </c>
      <c r="W650" s="158"/>
      <c r="X650" s="158" t="s">
        <v>663</v>
      </c>
      <c r="Y650" s="158" t="s">
        <v>157</v>
      </c>
      <c r="Z650" s="147"/>
      <c r="AA650" s="147"/>
      <c r="AB650" s="147"/>
      <c r="AC650" s="147"/>
      <c r="AD650" s="147"/>
      <c r="AE650" s="147"/>
      <c r="AF650" s="147"/>
      <c r="AG650" s="147" t="s">
        <v>668</v>
      </c>
      <c r="AH650" s="147"/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  <c r="BF650" s="147"/>
      <c r="BG650" s="147"/>
      <c r="BH650" s="147"/>
    </row>
    <row r="651" spans="1:60" ht="22.5" outlineLevel="2" x14ac:dyDescent="0.2">
      <c r="A651" s="154"/>
      <c r="B651" s="155"/>
      <c r="C651" s="254" t="s">
        <v>675</v>
      </c>
      <c r="D651" s="255"/>
      <c r="E651" s="255"/>
      <c r="F651" s="255"/>
      <c r="G651" s="255"/>
      <c r="H651" s="158"/>
      <c r="I651" s="158"/>
      <c r="J651" s="158"/>
      <c r="K651" s="158"/>
      <c r="L651" s="158"/>
      <c r="M651" s="158"/>
      <c r="N651" s="157"/>
      <c r="O651" s="157"/>
      <c r="P651" s="157"/>
      <c r="Q651" s="157"/>
      <c r="R651" s="158"/>
      <c r="S651" s="158"/>
      <c r="T651" s="158"/>
      <c r="U651" s="158"/>
      <c r="V651" s="158"/>
      <c r="W651" s="158"/>
      <c r="X651" s="158"/>
      <c r="Y651" s="158"/>
      <c r="Z651" s="147"/>
      <c r="AA651" s="147"/>
      <c r="AB651" s="147"/>
      <c r="AC651" s="147"/>
      <c r="AD651" s="147"/>
      <c r="AE651" s="147"/>
      <c r="AF651" s="147"/>
      <c r="AG651" s="147" t="s">
        <v>173</v>
      </c>
      <c r="AH651" s="147"/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79" t="str">
        <f>C651</f>
        <v>Náklady zhotovitele, související s prováděním zkoušek a revizí předepsaných technickými normami nebo objednatelem a které jsou pro provedení díla nezbytné.</v>
      </c>
      <c r="BB651" s="147"/>
      <c r="BC651" s="147"/>
      <c r="BD651" s="147"/>
      <c r="BE651" s="147"/>
      <c r="BF651" s="147"/>
      <c r="BG651" s="147"/>
      <c r="BH651" s="147"/>
    </row>
    <row r="652" spans="1:60" outlineLevel="1" x14ac:dyDescent="0.2">
      <c r="A652" s="172">
        <v>142</v>
      </c>
      <c r="B652" s="173" t="s">
        <v>676</v>
      </c>
      <c r="C652" s="189" t="s">
        <v>677</v>
      </c>
      <c r="D652" s="174" t="s">
        <v>662</v>
      </c>
      <c r="E652" s="175">
        <v>1</v>
      </c>
      <c r="F652" s="176"/>
      <c r="G652" s="177">
        <f>ROUND(E652*F652,2)</f>
        <v>0</v>
      </c>
      <c r="H652" s="176"/>
      <c r="I652" s="177">
        <f>ROUND(E652*H652,2)</f>
        <v>0</v>
      </c>
      <c r="J652" s="176"/>
      <c r="K652" s="177">
        <f>ROUND(E652*J652,2)</f>
        <v>0</v>
      </c>
      <c r="L652" s="177">
        <v>21</v>
      </c>
      <c r="M652" s="177">
        <f>G652*(1+L652/100)</f>
        <v>0</v>
      </c>
      <c r="N652" s="175">
        <v>0</v>
      </c>
      <c r="O652" s="175">
        <f>ROUND(E652*N652,2)</f>
        <v>0</v>
      </c>
      <c r="P652" s="175">
        <v>0</v>
      </c>
      <c r="Q652" s="175">
        <f>ROUND(E652*P652,2)</f>
        <v>0</v>
      </c>
      <c r="R652" s="177"/>
      <c r="S652" s="177" t="s">
        <v>154</v>
      </c>
      <c r="T652" s="178" t="s">
        <v>205</v>
      </c>
      <c r="U652" s="158">
        <v>0</v>
      </c>
      <c r="V652" s="158">
        <f>ROUND(E652*U652,2)</f>
        <v>0</v>
      </c>
      <c r="W652" s="158"/>
      <c r="X652" s="158" t="s">
        <v>663</v>
      </c>
      <c r="Y652" s="158" t="s">
        <v>157</v>
      </c>
      <c r="Z652" s="147"/>
      <c r="AA652" s="147"/>
      <c r="AB652" s="147"/>
      <c r="AC652" s="147"/>
      <c r="AD652" s="147"/>
      <c r="AE652" s="147"/>
      <c r="AF652" s="147"/>
      <c r="AG652" s="147" t="s">
        <v>668</v>
      </c>
      <c r="AH652" s="147"/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outlineLevel="2" x14ac:dyDescent="0.2">
      <c r="A653" s="154"/>
      <c r="B653" s="155"/>
      <c r="C653" s="254" t="s">
        <v>678</v>
      </c>
      <c r="D653" s="255"/>
      <c r="E653" s="255"/>
      <c r="F653" s="255"/>
      <c r="G653" s="255"/>
      <c r="H653" s="158"/>
      <c r="I653" s="158"/>
      <c r="J653" s="158"/>
      <c r="K653" s="158"/>
      <c r="L653" s="158"/>
      <c r="M653" s="158"/>
      <c r="N653" s="157"/>
      <c r="O653" s="157"/>
      <c r="P653" s="157"/>
      <c r="Q653" s="157"/>
      <c r="R653" s="158"/>
      <c r="S653" s="158"/>
      <c r="T653" s="158"/>
      <c r="U653" s="158"/>
      <c r="V653" s="158"/>
      <c r="W653" s="158"/>
      <c r="X653" s="158"/>
      <c r="Y653" s="158"/>
      <c r="Z653" s="147"/>
      <c r="AA653" s="147"/>
      <c r="AB653" s="147"/>
      <c r="AC653" s="147"/>
      <c r="AD653" s="147"/>
      <c r="AE653" s="147"/>
      <c r="AF653" s="147"/>
      <c r="AG653" s="147" t="s">
        <v>173</v>
      </c>
      <c r="AH653" s="147"/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79" t="str">
        <f>C653</f>
        <v>Náklady na vyhotovení dokumentace skutečného provedení stavby a její předání objednateli v požadované formě a požadovaném počtu.</v>
      </c>
      <c r="BB653" s="147"/>
      <c r="BC653" s="147"/>
      <c r="BD653" s="147"/>
      <c r="BE653" s="147"/>
      <c r="BF653" s="147"/>
      <c r="BG653" s="147"/>
      <c r="BH653" s="147"/>
    </row>
    <row r="654" spans="1:60" x14ac:dyDescent="0.2">
      <c r="A654" s="3"/>
      <c r="B654" s="4"/>
      <c r="C654" s="194"/>
      <c r="D654" s="6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AE654">
        <v>15</v>
      </c>
      <c r="AF654">
        <v>21</v>
      </c>
      <c r="AG654" t="s">
        <v>134</v>
      </c>
    </row>
    <row r="655" spans="1:60" x14ac:dyDescent="0.2">
      <c r="A655" s="150"/>
      <c r="B655" s="151" t="s">
        <v>29</v>
      </c>
      <c r="C655" s="195"/>
      <c r="D655" s="152"/>
      <c r="E655" s="153"/>
      <c r="F655" s="153"/>
      <c r="G655" s="171">
        <f>G8+G29+G45+G79+G122+G173+G187+G192+G195+G198+G272+G290+G293+G323+G384+G386+G395+G397+G399+G430+G443+G454+G482+G576+G599+G637+G639+G641+G643</f>
        <v>0</v>
      </c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AE655">
        <f>SUMIF(L7:L653,AE654,G7:G653)</f>
        <v>0</v>
      </c>
      <c r="AF655">
        <f>SUMIF(L7:L653,AF654,G7:G653)</f>
        <v>0</v>
      </c>
      <c r="AG655" t="s">
        <v>679</v>
      </c>
    </row>
    <row r="656" spans="1:60" x14ac:dyDescent="0.2">
      <c r="C656" s="196"/>
      <c r="D656" s="10"/>
      <c r="AG656" t="s">
        <v>680</v>
      </c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ZgOv4IerQiF5qLhA5EkWCgz6vPAV50UT2vSIyUgn4yQmwtJStU+ZiRRP0tjBG9HbwzzKrIaA453MkTFiWyoGA==" saltValue="A3IDjkAozDADEMeDA2GGAw==" spinCount="100000" sheet="1" formatRows="0"/>
  <mergeCells count="59">
    <mergeCell ref="C16:G16"/>
    <mergeCell ref="A1:G1"/>
    <mergeCell ref="C2:G2"/>
    <mergeCell ref="C3:G3"/>
    <mergeCell ref="C4:G4"/>
    <mergeCell ref="C10:G10"/>
    <mergeCell ref="C100:G100"/>
    <mergeCell ref="C19:G19"/>
    <mergeCell ref="C31:G31"/>
    <mergeCell ref="C41:G41"/>
    <mergeCell ref="C47:G47"/>
    <mergeCell ref="C77:G77"/>
    <mergeCell ref="C81:G81"/>
    <mergeCell ref="C83:G83"/>
    <mergeCell ref="C85:G85"/>
    <mergeCell ref="C87:G87"/>
    <mergeCell ref="C93:G93"/>
    <mergeCell ref="C97:G97"/>
    <mergeCell ref="C225:G225"/>
    <mergeCell ref="C124:G124"/>
    <mergeCell ref="C125:G125"/>
    <mergeCell ref="C134:G134"/>
    <mergeCell ref="C143:G143"/>
    <mergeCell ref="C152:G152"/>
    <mergeCell ref="C165:G165"/>
    <mergeCell ref="C166:G166"/>
    <mergeCell ref="C175:G175"/>
    <mergeCell ref="C200:G200"/>
    <mergeCell ref="C204:G204"/>
    <mergeCell ref="C209:G209"/>
    <mergeCell ref="C390:G390"/>
    <mergeCell ref="C236:G236"/>
    <mergeCell ref="C241:G241"/>
    <mergeCell ref="C248:G248"/>
    <mergeCell ref="C250:G250"/>
    <mergeCell ref="C253:G253"/>
    <mergeCell ref="C261:G261"/>
    <mergeCell ref="C286:G286"/>
    <mergeCell ref="C292:G292"/>
    <mergeCell ref="C316:G316"/>
    <mergeCell ref="C318:G318"/>
    <mergeCell ref="C383:G383"/>
    <mergeCell ref="C578:G578"/>
    <mergeCell ref="C401:G401"/>
    <mergeCell ref="C429:G429"/>
    <mergeCell ref="C442:G442"/>
    <mergeCell ref="C448:G448"/>
    <mergeCell ref="C450:G450"/>
    <mergeCell ref="C474:G474"/>
    <mergeCell ref="C481:G481"/>
    <mergeCell ref="C496:G496"/>
    <mergeCell ref="C497:G497"/>
    <mergeCell ref="C505:G505"/>
    <mergeCell ref="C575:G575"/>
    <mergeCell ref="C645:G645"/>
    <mergeCell ref="C647:G647"/>
    <mergeCell ref="C649:G649"/>
    <mergeCell ref="C651:G651"/>
    <mergeCell ref="C653:G65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D.1.1.1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D.1.1.1 Pol'!Názvy_tisku</vt:lpstr>
      <vt:lpstr>oadresa</vt:lpstr>
      <vt:lpstr>Stavba!Objednatel</vt:lpstr>
      <vt:lpstr>Stavba!Objekt</vt:lpstr>
      <vt:lpstr>'SO 01 D.1.1.1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Martin</cp:lastModifiedBy>
  <cp:lastPrinted>2019-03-19T12:27:02Z</cp:lastPrinted>
  <dcterms:created xsi:type="dcterms:W3CDTF">2009-04-08T07:15:50Z</dcterms:created>
  <dcterms:modified xsi:type="dcterms:W3CDTF">2023-08-21T14:08:03Z</dcterms:modified>
</cp:coreProperties>
</file>